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https://jmbdomain-my.sharepoint.com/personal/bredamurphy_fssu_ie/Documents/Documents/2026 2027/Sage 50 and Brightbooks training/Autumn 26 training/Sage 50 web 1/"/>
    </mc:Choice>
  </mc:AlternateContent>
  <xr:revisionPtr revIDLastSave="0" documentId="8_{ED1ED133-38EC-40EB-8778-C44ABDA0FE69}" xr6:coauthVersionLast="47" xr6:coauthVersionMax="47" xr10:uidLastSave="{00000000-0000-0000-0000-000000000000}"/>
  <bookViews>
    <workbookView xWindow="28680" yWindow="4230" windowWidth="29040" windowHeight="15720" firstSheet="1" activeTab="1" xr2:uid="{D476576D-B126-48C2-97FE-62E45AACC69C}"/>
  </bookViews>
  <sheets>
    <sheet name="Creditors-Accruals" sheetId="1" r:id="rId1"/>
    <sheet name="Ring fenced grants" sheetId="2" r:id="rId2"/>
    <sheet name="School generated income review" sheetId="3" r:id="rId3"/>
  </sheets>
  <definedNames>
    <definedName name="_xlnm.Print_Titles" localSheetId="0">'Creditors-Accruals'!$1:$3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2" l="1"/>
  <c r="J12" i="2" s="1"/>
  <c r="H11" i="3"/>
  <c r="H10" i="3"/>
  <c r="H9" i="3"/>
  <c r="H8" i="3"/>
  <c r="H6" i="3"/>
  <c r="M12" i="2" l="1"/>
  <c r="L12" i="2"/>
  <c r="B59" i="1" l="1"/>
  <c r="K29" i="2"/>
  <c r="J29" i="2"/>
  <c r="L29" i="2" s="1"/>
  <c r="K28" i="2"/>
  <c r="J28" i="2"/>
  <c r="L28" i="2" s="1"/>
  <c r="K27" i="2"/>
  <c r="J27" i="2"/>
  <c r="L27" i="2" s="1"/>
  <c r="M27" i="2" s="1"/>
  <c r="K26" i="2"/>
  <c r="J26" i="2"/>
  <c r="L26" i="2" s="1"/>
  <c r="M26" i="2" s="1"/>
  <c r="J25" i="2"/>
  <c r="L25" i="2" s="1"/>
  <c r="M25" i="2" s="1"/>
  <c r="K24" i="2"/>
  <c r="J24" i="2"/>
  <c r="L24" i="2" s="1"/>
  <c r="M24" i="2" s="1"/>
  <c r="J23" i="2"/>
  <c r="L23" i="2" s="1"/>
  <c r="M23" i="2" s="1"/>
  <c r="J22" i="2"/>
  <c r="L22" i="2" s="1"/>
  <c r="G22" i="2"/>
  <c r="J21" i="2"/>
  <c r="L21" i="2" s="1"/>
  <c r="J20" i="2"/>
  <c r="L20" i="2" s="1"/>
  <c r="J19" i="2"/>
  <c r="L19" i="2" s="1"/>
  <c r="J18" i="2"/>
  <c r="L18" i="2" s="1"/>
  <c r="M18" i="2" s="1"/>
  <c r="J17" i="2"/>
  <c r="L17" i="2" s="1"/>
  <c r="M17" i="2" s="1"/>
  <c r="J16" i="2"/>
  <c r="L16" i="2" s="1"/>
  <c r="M16" i="2" s="1"/>
  <c r="J15" i="2"/>
  <c r="L15" i="2" s="1"/>
  <c r="J14" i="2"/>
  <c r="L14" i="2" s="1"/>
  <c r="M14" i="2" s="1"/>
  <c r="J11" i="2"/>
  <c r="L11" i="2" s="1"/>
  <c r="M11" i="2" s="1"/>
  <c r="J10" i="2"/>
  <c r="L10" i="2" s="1"/>
  <c r="J9" i="2"/>
  <c r="L9" i="2" s="1"/>
  <c r="M9" i="2" s="1"/>
  <c r="J8" i="2"/>
  <c r="L8" i="2" s="1"/>
  <c r="M8" i="2" s="1"/>
  <c r="J7" i="2"/>
  <c r="L7" i="2" s="1"/>
  <c r="M7" i="2" s="1"/>
  <c r="J6" i="2"/>
  <c r="L6" i="2" s="1"/>
  <c r="J5" i="2"/>
  <c r="L5" i="2" s="1"/>
  <c r="M5" i="2" s="1"/>
  <c r="C68" i="1"/>
  <c r="C61" i="1"/>
  <c r="M20" i="2" l="1"/>
  <c r="B40" i="1"/>
  <c r="M21" i="2"/>
  <c r="B41" i="1"/>
  <c r="M22" i="2"/>
  <c r="B42" i="1"/>
  <c r="M28" i="2"/>
  <c r="B48" i="1"/>
  <c r="M29" i="2"/>
  <c r="B49" i="1"/>
  <c r="B27" i="1"/>
  <c r="B31" i="1"/>
  <c r="M10" i="2"/>
  <c r="B32" i="1"/>
  <c r="M15" i="2"/>
  <c r="B35" i="1"/>
  <c r="M6" i="2"/>
  <c r="B28" i="1"/>
  <c r="M19" i="2"/>
  <c r="B39" i="1"/>
  <c r="B30" i="1"/>
  <c r="B29" i="1"/>
  <c r="B37" i="1"/>
  <c r="B36" i="1"/>
  <c r="B46" i="1"/>
  <c r="B38" i="1"/>
  <c r="B47" i="1"/>
  <c r="B34" i="1"/>
  <c r="B45" i="1"/>
  <c r="B44" i="1"/>
  <c r="B33" i="1"/>
  <c r="B43" i="1"/>
  <c r="C76" i="1"/>
  <c r="C8" i="1"/>
  <c r="C23" i="1"/>
  <c r="C14" i="1"/>
  <c r="C52" i="1" l="1"/>
  <c r="C54" i="1"/>
</calcChain>
</file>

<file path=xl/sharedStrings.xml><?xml version="1.0" encoding="utf-8"?>
<sst xmlns="http://schemas.openxmlformats.org/spreadsheetml/2006/main" count="162" uniqueCount="120">
  <si>
    <t>School Name</t>
  </si>
  <si>
    <t>Post Primary School Sample</t>
  </si>
  <si>
    <t>Roll Number</t>
  </si>
  <si>
    <t>12645J</t>
  </si>
  <si>
    <t>Date</t>
  </si>
  <si>
    <t>31/12/20XX</t>
  </si>
  <si>
    <t>Creditors/Accruals</t>
  </si>
  <si>
    <t>Total</t>
  </si>
  <si>
    <t>€</t>
  </si>
  <si>
    <t>Balance per accounts</t>
  </si>
  <si>
    <t>Invoices received not listed</t>
  </si>
  <si>
    <t>Bord Gais</t>
  </si>
  <si>
    <t>Telephone</t>
  </si>
  <si>
    <t>Subtotal</t>
  </si>
  <si>
    <t>Accruals/Expenses incurred but not invoiced</t>
  </si>
  <si>
    <t>Cleaning materials</t>
  </si>
  <si>
    <t>Office supplier</t>
  </si>
  <si>
    <t>Payroll taxes</t>
  </si>
  <si>
    <t>VAT/RCT</t>
  </si>
  <si>
    <t>RCT</t>
  </si>
  <si>
    <t>Ring fenced grants (See tab 2 for detail)</t>
  </si>
  <si>
    <t>Free School Book Scheme Grant</t>
  </si>
  <si>
    <t xml:space="preserve">Free School book Scheme Admin Grant </t>
  </si>
  <si>
    <t>School Library Books Capital Grant</t>
  </si>
  <si>
    <t>Supervision &amp; Substitution Grant</t>
  </si>
  <si>
    <t>JCSP Grant</t>
  </si>
  <si>
    <t>Home School Liaison Grant (Part of DEIS Grant)</t>
  </si>
  <si>
    <t>Attendance Grant</t>
  </si>
  <si>
    <t>Science Implementation Grant</t>
  </si>
  <si>
    <t>Mobile Phone Storage Solutions</t>
  </si>
  <si>
    <t>School excellence fund</t>
  </si>
  <si>
    <t>DSP School Meals Grant</t>
  </si>
  <si>
    <t>Digital strategy/ICT Grant - Non capital</t>
  </si>
  <si>
    <t>Digital strategy/ICT Grant - Capital</t>
  </si>
  <si>
    <t>Digital Divide Grant (Non-Capital)</t>
  </si>
  <si>
    <t>Digital Divide Grant (Capital)</t>
  </si>
  <si>
    <t>Other Non Capital Grants ( Please specify)</t>
  </si>
  <si>
    <t>Other Capital Grants ( Please specify)</t>
  </si>
  <si>
    <t xml:space="preserve">Special Class Start up - Fixtures, Fittings and Equipment </t>
  </si>
  <si>
    <t>Special Class Start up - ICT Capital</t>
  </si>
  <si>
    <t>Special Class Re-purposing works</t>
  </si>
  <si>
    <t>Special Class  Modular - Accomodation Grant</t>
  </si>
  <si>
    <t>Special Class -Specialised Furniture &amp;Equipment</t>
  </si>
  <si>
    <t>Special Class Assistive Technology</t>
  </si>
  <si>
    <t>Summary grants received in advance</t>
  </si>
  <si>
    <t>Book Grant</t>
  </si>
  <si>
    <t>DEIS Grant (Only in DEIS schools)</t>
  </si>
  <si>
    <t>Bus escort Grant</t>
  </si>
  <si>
    <t>Summary school income received in advance</t>
  </si>
  <si>
    <t>School administaratoin charges</t>
  </si>
  <si>
    <t>Voluntary contributions</t>
  </si>
  <si>
    <t>Transition year charges</t>
  </si>
  <si>
    <t>Prepayments</t>
  </si>
  <si>
    <t>School insurance for next year</t>
  </si>
  <si>
    <t xml:space="preserve">School books </t>
  </si>
  <si>
    <t xml:space="preserve">WORKSHEET: CALCULATION UNSPENT GRANTS </t>
  </si>
  <si>
    <t>GRANT</t>
  </si>
  <si>
    <t>Balance Unspent B/fwd</t>
  </si>
  <si>
    <t>Current Year Grant Income</t>
  </si>
  <si>
    <t>Current Year         Expenditure</t>
  </si>
  <si>
    <t>Current Year Surplus/Deficit</t>
  </si>
  <si>
    <t>Total Grant Unspent</t>
  </si>
  <si>
    <t>Note*</t>
  </si>
  <si>
    <t>Comment</t>
  </si>
  <si>
    <t>NOMINAL CODE</t>
  </si>
  <si>
    <t>ENTER € AMOUNT</t>
  </si>
  <si>
    <t xml:space="preserve"> € AMOUNT</t>
  </si>
  <si>
    <t>Free Schoolbook Grant Expense</t>
  </si>
  <si>
    <t>Free Schoolbook Admin Salaries Expense</t>
  </si>
  <si>
    <t xml:space="preserve">School Library Books Capital Grant Expense </t>
  </si>
  <si>
    <t>Supervision &amp; Substitution Expense</t>
  </si>
  <si>
    <t>Related JCSP expenses</t>
  </si>
  <si>
    <t>Various</t>
  </si>
  <si>
    <t>Home School Liaison Expense</t>
  </si>
  <si>
    <t>E.G. Student wellbeing/Trophies/Equipment</t>
  </si>
  <si>
    <t>4635/4770/1421</t>
  </si>
  <si>
    <t>Bus Escort Grant</t>
  </si>
  <si>
    <t>2171 or 2150</t>
  </si>
  <si>
    <t>Bus Escort Salary Expense</t>
  </si>
  <si>
    <t>4196/4200</t>
  </si>
  <si>
    <t xml:space="preserve">Bus escort grant administration allowance </t>
  </si>
  <si>
    <t>Science Subjects Expense</t>
  </si>
  <si>
    <t>Capital Fixtures Fittings and Equipment Additions</t>
  </si>
  <si>
    <t>School Excellence Fund Expense</t>
  </si>
  <si>
    <t>DSP School Meals Food Costs</t>
  </si>
  <si>
    <t>ICT Grant Non-Capital Expense</t>
  </si>
  <si>
    <t>Capital: ICT</t>
  </si>
  <si>
    <t>Corresponding additions / grant expense code</t>
  </si>
  <si>
    <t>Capital: Fixturees, Fittings and Equipment Additions</t>
  </si>
  <si>
    <t>Capital ICT Equipment</t>
  </si>
  <si>
    <t>De Capital Building Grant Expense</t>
  </si>
  <si>
    <t>Rent of Temporary Accomodation Expense</t>
  </si>
  <si>
    <t>Special Education Equipment Expense</t>
  </si>
  <si>
    <t>Instructions:</t>
  </si>
  <si>
    <r>
      <rPr>
        <b/>
        <sz val="11"/>
        <color rgb="FF000000"/>
        <rFont val="Calibri"/>
        <family val="2"/>
      </rPr>
      <t>Balance Unspent Brought Foward :</t>
    </r>
    <r>
      <rPr>
        <sz val="11"/>
        <color rgb="FF000000"/>
        <rFont val="Calibri"/>
        <family val="2"/>
      </rPr>
      <t xml:space="preserve"> Balance of Unspent grant at September 1st in column D.</t>
    </r>
    <r>
      <rPr>
        <b/>
        <sz val="11"/>
        <color rgb="FF000000"/>
        <rFont val="Calibri"/>
        <family val="2"/>
      </rPr>
      <t xml:space="preserve">    </t>
    </r>
  </si>
  <si>
    <r>
      <rPr>
        <b/>
        <sz val="11"/>
        <color rgb="FF000000"/>
        <rFont val="Calibri"/>
        <family val="2"/>
      </rPr>
      <t>Current Year Income</t>
    </r>
    <r>
      <rPr>
        <sz val="11"/>
        <color rgb="FF000000"/>
        <rFont val="Calibri"/>
        <family val="2"/>
      </rPr>
      <t>: Review the Grant income nominal account on Sage accounts, to ensure the postings are correct. Enter the total amount of the grant received in the current year into column F</t>
    </r>
  </si>
  <si>
    <r>
      <rPr>
        <b/>
        <sz val="11"/>
        <color rgb="FF000000"/>
        <rFont val="Calibri"/>
        <family val="2"/>
      </rPr>
      <t>Current Year Expenditure:</t>
    </r>
    <r>
      <rPr>
        <sz val="11"/>
        <color rgb="FF000000"/>
        <rFont val="Calibri"/>
        <family val="2"/>
      </rPr>
      <t xml:space="preserve"> Review the expenditure nominal account on Sage accounts, to ensure the postings are correct. Enter the total amount of the expenditure out of the grant for the current year in column I                                                                                                                    </t>
    </r>
    <r>
      <rPr>
        <b/>
        <sz val="11"/>
        <color rgb="FF000000"/>
        <rFont val="Calibri"/>
        <family val="2"/>
      </rPr>
      <t xml:space="preserve">   
</t>
    </r>
  </si>
  <si>
    <r>
      <rPr>
        <b/>
        <sz val="11"/>
        <color rgb="FF000000"/>
        <rFont val="Calibri"/>
        <family val="2"/>
      </rPr>
      <t xml:space="preserve">Current Year Surplus /Deficit </t>
    </r>
    <r>
      <rPr>
        <sz val="11"/>
        <color rgb="FF000000"/>
        <rFont val="Calibri"/>
        <family val="2"/>
      </rPr>
      <t xml:space="preserve">: A formula has been entered here to automatically calculate the amount of the current year surplus/deficit in column J.                                                                               </t>
    </r>
    <r>
      <rPr>
        <b/>
        <sz val="11"/>
        <color rgb="FF000000"/>
        <rFont val="Calibri"/>
        <family val="2"/>
      </rPr>
      <t xml:space="preserve">   
</t>
    </r>
    <r>
      <rPr>
        <sz val="11"/>
        <color rgb="FF000000"/>
        <rFont val="Calibri"/>
        <family val="2"/>
      </rPr>
      <t xml:space="preserve">                                                                                                                                                                                                                                                                                                             </t>
    </r>
  </si>
  <si>
    <r>
      <rPr>
        <b/>
        <sz val="11"/>
        <color rgb="FF000000"/>
        <rFont val="Calibri"/>
        <family val="2"/>
      </rPr>
      <t xml:space="preserve">Total Unspent Grant: </t>
    </r>
    <r>
      <rPr>
        <sz val="11"/>
        <color rgb="FF000000"/>
        <rFont val="Calibri"/>
        <family val="2"/>
      </rPr>
      <t xml:space="preserve">A formula has been entered here to automatically calculate the total amount of unspent grant in column L.
</t>
    </r>
  </si>
  <si>
    <r>
      <rPr>
        <b/>
        <sz val="11"/>
        <color rgb="FFFF0000"/>
        <rFont val="Calibri"/>
        <family val="2"/>
      </rPr>
      <t xml:space="preserve">Note* </t>
    </r>
    <r>
      <rPr>
        <sz val="11"/>
        <color rgb="FF000000"/>
        <rFont val="Calibri"/>
        <family val="2"/>
      </rPr>
      <t>Where expenditure exceeds grant income, column N gives a warning message, if grant money is due to be received this can be accounted for by debiting code 1730 Grants due and crediting the relevant income code.</t>
    </r>
  </si>
  <si>
    <t xml:space="preserve">Review of school generated income </t>
  </si>
  <si>
    <t xml:space="preserve">Income Code </t>
  </si>
  <si>
    <t xml:space="preserve"> Income</t>
  </si>
  <si>
    <t>Income Amount €</t>
  </si>
  <si>
    <t>Expenditure Code</t>
  </si>
  <si>
    <t xml:space="preserve">Expenditure </t>
  </si>
  <si>
    <t>Expenditure Amount €</t>
  </si>
  <si>
    <t>Surplus/Deficit €</t>
  </si>
  <si>
    <r>
      <t>C</t>
    </r>
    <r>
      <rPr>
        <b/>
        <sz val="13"/>
        <color theme="1"/>
        <rFont val="Tw Cen MT"/>
        <family val="2"/>
      </rPr>
      <t>omment</t>
    </r>
  </si>
  <si>
    <t>Transition Year Income</t>
  </si>
  <si>
    <t>Transition Year Expense</t>
  </si>
  <si>
    <t>*If the board allocate the TY Grant to the TY year, then this can be included here as well</t>
  </si>
  <si>
    <t>Mock Exam Income</t>
  </si>
  <si>
    <t>Mock Exam Expense</t>
  </si>
  <si>
    <t>After School Study Income</t>
  </si>
  <si>
    <t>After School Study Expense</t>
  </si>
  <si>
    <t>School Musical Income</t>
  </si>
  <si>
    <t>School Musical Expense</t>
  </si>
  <si>
    <t>School Tours Income</t>
  </si>
  <si>
    <t>School Tour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</si>
</sst>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 ;[Red]\-0\ "/>
    <numFmt numFmtId="165" formatCode="_-[$€-2]\ * #,##0.00_-;\-[$€-2]\ * #,##0.00_-;_-[$€-2]\ * &quot;-&quot;??_-;_-@_-"/>
  </numFmts>
  <fonts count="34">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b/>
      <sz val="12"/>
      <color rgb="FFFF0000"/>
      <name val="Calibri"/>
      <family val="2"/>
      <scheme val="minor"/>
    </font>
    <font>
      <sz val="12"/>
      <name val="Calibri"/>
      <family val="2"/>
      <scheme val="minor"/>
    </font>
    <font>
      <sz val="13"/>
      <color theme="1"/>
      <name val="Tw Cen MT"/>
      <family val="2"/>
    </font>
    <font>
      <b/>
      <sz val="18"/>
      <name val="Calibri"/>
      <family val="2"/>
      <scheme val="minor"/>
    </font>
    <font>
      <sz val="11"/>
      <name val="Calibri"/>
      <family val="2"/>
      <scheme val="minor"/>
    </font>
    <font>
      <b/>
      <sz val="14"/>
      <color theme="0"/>
      <name val="Calibri"/>
      <family val="2"/>
      <scheme val="minor"/>
    </font>
    <font>
      <b/>
      <sz val="13"/>
      <color theme="1"/>
      <name val="Tw Cen MT"/>
      <family val="2"/>
    </font>
    <font>
      <sz val="10"/>
      <color theme="1"/>
      <name val="Tw Cen MT"/>
      <family val="2"/>
    </font>
    <font>
      <sz val="11"/>
      <color rgb="FFFF0000"/>
      <name val="Calibri"/>
      <family val="2"/>
      <scheme val="minor"/>
    </font>
    <font>
      <b/>
      <sz val="18"/>
      <color rgb="FFFF0000"/>
      <name val="Calibri"/>
      <family val="2"/>
      <scheme val="minor"/>
    </font>
    <font>
      <b/>
      <sz val="11"/>
      <color rgb="FFFF0000"/>
      <name val="Calibri"/>
      <family val="2"/>
      <scheme val="minor"/>
    </font>
    <font>
      <b/>
      <sz val="12"/>
      <color rgb="FF000000"/>
      <name val="Calibri"/>
      <family val="2"/>
      <scheme val="minor"/>
    </font>
    <font>
      <sz val="11"/>
      <color theme="1" tint="4.9989318521683403E-2"/>
      <name val="Calibri"/>
      <family val="2"/>
      <scheme val="minor"/>
    </font>
    <font>
      <sz val="12"/>
      <color rgb="FF000000"/>
      <name val="Calibri"/>
      <family val="2"/>
      <scheme val="minor"/>
    </font>
    <font>
      <b/>
      <sz val="11"/>
      <name val="Calibri"/>
      <family val="2"/>
    </font>
    <font>
      <sz val="12"/>
      <color theme="1"/>
      <name val="Calibri"/>
      <family val="2"/>
      <scheme val="minor"/>
    </font>
    <font>
      <sz val="11"/>
      <color rgb="FF000000"/>
      <name val="Calibri"/>
      <family val="2"/>
      <scheme val="minor"/>
    </font>
    <font>
      <sz val="12"/>
      <color rgb="FFFF0000"/>
      <name val="Calibri"/>
      <family val="2"/>
      <scheme val="minor"/>
    </font>
    <font>
      <sz val="11"/>
      <name val="Calibri"/>
      <family val="2"/>
    </font>
    <font>
      <b/>
      <sz val="11"/>
      <color rgb="FF000000"/>
      <name val="Calibri"/>
      <family val="2"/>
    </font>
    <font>
      <sz val="11"/>
      <color rgb="FF000000"/>
      <name val="Calibri"/>
      <family val="2"/>
    </font>
    <font>
      <b/>
      <sz val="11"/>
      <color rgb="FFFF0000"/>
      <name val="Calibri"/>
      <family val="2"/>
    </font>
    <font>
      <b/>
      <sz val="14"/>
      <color theme="1"/>
      <name val="Aptos"/>
      <family val="2"/>
    </font>
    <font>
      <sz val="11"/>
      <color theme="1"/>
      <name val="Aptos"/>
      <family val="2"/>
    </font>
    <font>
      <b/>
      <sz val="11"/>
      <color theme="1"/>
      <name val="Aptos"/>
      <family val="2"/>
    </font>
    <font>
      <sz val="12"/>
      <color theme="1"/>
      <name val="Aptos"/>
      <family val="2"/>
    </font>
    <font>
      <sz val="11"/>
      <name val="Aptos"/>
      <family val="2"/>
    </font>
    <font>
      <sz val="11"/>
      <color rgb="FF000000"/>
      <name val="Aptos"/>
      <family val="2"/>
    </font>
    <font>
      <b/>
      <sz val="11"/>
      <name val="Calibri"/>
      <family val="2"/>
      <scheme val="minor"/>
    </font>
    <font>
      <sz val="11"/>
      <color theme="1"/>
      <name val="Aptos Display"/>
      <family val="2"/>
    </font>
  </fonts>
  <fills count="9">
    <fill>
      <patternFill patternType="none"/>
    </fill>
    <fill>
      <patternFill patternType="gray125"/>
    </fill>
    <fill>
      <patternFill patternType="solid">
        <fgColor theme="8" tint="0.79998168889431442"/>
        <bgColor indexed="64"/>
      </patternFill>
    </fill>
    <fill>
      <patternFill patternType="solid">
        <fgColor theme="4" tint="0.39997558519241921"/>
        <bgColor indexed="64"/>
      </patternFill>
    </fill>
    <fill>
      <patternFill patternType="solid">
        <fgColor rgb="FFB4C6E7"/>
        <bgColor rgb="FF000000"/>
      </patternFill>
    </fill>
    <fill>
      <patternFill patternType="solid">
        <fgColor rgb="FFFFFF0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4" tint="0.59999389629810485"/>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rgb="FF000000"/>
      </left>
      <right/>
      <top style="medium">
        <color rgb="FF000000"/>
      </top>
      <bottom style="medium">
        <color rgb="FF000000"/>
      </bottom>
      <diagonal/>
    </border>
    <border>
      <left style="medium">
        <color indexed="64"/>
      </left>
      <right style="thin">
        <color indexed="64"/>
      </right>
      <top style="medium">
        <color rgb="FF000000"/>
      </top>
      <bottom style="medium">
        <color rgb="FF000000"/>
      </bottom>
      <diagonal/>
    </border>
    <border>
      <left style="thin">
        <color indexed="64"/>
      </left>
      <right style="medium">
        <color indexed="64"/>
      </right>
      <top style="medium">
        <color rgb="FF000000"/>
      </top>
      <bottom style="medium">
        <color rgb="FF000000"/>
      </bottom>
      <diagonal/>
    </border>
    <border>
      <left/>
      <right/>
      <top style="medium">
        <color rgb="FF000000"/>
      </top>
      <bottom style="medium">
        <color rgb="FF000000"/>
      </bottom>
      <diagonal/>
    </border>
    <border>
      <left style="thin">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95">
    <xf numFmtId="0" fontId="0" fillId="0" borderId="0" xfId="0"/>
    <xf numFmtId="0" fontId="5" fillId="0" borderId="11" xfId="0" applyFont="1" applyBorder="1"/>
    <xf numFmtId="0" fontId="6" fillId="0" borderId="10" xfId="0" applyFont="1" applyBorder="1" applyAlignment="1">
      <alignment vertical="center" wrapText="1"/>
    </xf>
    <xf numFmtId="0" fontId="3" fillId="4" borderId="2" xfId="0" applyFont="1" applyFill="1" applyBorder="1" applyAlignment="1">
      <alignment horizontal="left" vertical="center" wrapText="1"/>
    </xf>
    <xf numFmtId="0" fontId="5" fillId="0" borderId="14" xfId="0" applyFont="1" applyBorder="1"/>
    <xf numFmtId="0" fontId="8" fillId="6" borderId="0" xfId="0" applyFont="1" applyFill="1"/>
    <xf numFmtId="0" fontId="9" fillId="6" borderId="0" xfId="0" applyFont="1" applyFill="1"/>
    <xf numFmtId="0" fontId="3" fillId="4" borderId="2" xfId="0" applyFont="1" applyFill="1" applyBorder="1" applyAlignment="1">
      <alignment horizontal="center" vertical="center" wrapText="1"/>
    </xf>
    <xf numFmtId="0" fontId="0" fillId="0" borderId="11" xfId="0" applyBorder="1"/>
    <xf numFmtId="0" fontId="2" fillId="0" borderId="0" xfId="0" applyFont="1" applyAlignment="1">
      <alignment vertical="center"/>
    </xf>
    <xf numFmtId="0" fontId="10" fillId="0" borderId="8" xfId="0" applyFont="1" applyBorder="1" applyAlignment="1">
      <alignment vertical="center" wrapText="1"/>
    </xf>
    <xf numFmtId="0" fontId="10" fillId="0" borderId="12" xfId="0" applyFont="1" applyBorder="1" applyAlignment="1">
      <alignment vertical="center" wrapText="1"/>
    </xf>
    <xf numFmtId="0" fontId="2" fillId="0" borderId="12" xfId="0" applyFont="1" applyBorder="1" applyAlignment="1">
      <alignment vertical="center" wrapText="1"/>
    </xf>
    <xf numFmtId="0" fontId="6" fillId="0" borderId="13" xfId="0" applyFont="1" applyBorder="1" applyAlignment="1">
      <alignment vertical="center" wrapText="1"/>
    </xf>
    <xf numFmtId="0" fontId="2" fillId="0" borderId="13" xfId="0" applyFont="1" applyBorder="1" applyAlignment="1">
      <alignment vertical="center" wrapText="1"/>
    </xf>
    <xf numFmtId="0" fontId="13" fillId="8" borderId="0" xfId="0" applyFont="1" applyFill="1" applyAlignment="1">
      <alignment horizontal="center"/>
    </xf>
    <xf numFmtId="0" fontId="12" fillId="0" borderId="0" xfId="0" applyFont="1"/>
    <xf numFmtId="0" fontId="3" fillId="4" borderId="2" xfId="0" applyFont="1" applyFill="1" applyBorder="1" applyAlignment="1">
      <alignment horizontal="center" vertical="top" wrapText="1"/>
    </xf>
    <xf numFmtId="0" fontId="3" fillId="4" borderId="15" xfId="0" applyFont="1" applyFill="1" applyBorder="1" applyAlignment="1">
      <alignment horizontal="center" vertical="top" wrapText="1"/>
    </xf>
    <xf numFmtId="0" fontId="3" fillId="4" borderId="3" xfId="0" applyFont="1" applyFill="1" applyBorder="1" applyAlignment="1">
      <alignment horizontal="center" vertical="top" wrapText="1"/>
    </xf>
    <xf numFmtId="0" fontId="14" fillId="8" borderId="15" xfId="0" applyFont="1" applyFill="1" applyBorder="1" applyAlignment="1">
      <alignment horizontal="center" vertical="top" wrapText="1"/>
    </xf>
    <xf numFmtId="0" fontId="4" fillId="4" borderId="0" xfId="0" applyFont="1" applyFill="1" applyAlignment="1">
      <alignment horizontal="left" vertical="top" wrapText="1"/>
    </xf>
    <xf numFmtId="0" fontId="3" fillId="4" borderId="16" xfId="0" applyFont="1" applyFill="1" applyBorder="1" applyAlignment="1">
      <alignment horizontal="left" vertical="center" wrapText="1"/>
    </xf>
    <xf numFmtId="0" fontId="3" fillId="4" borderId="17" xfId="0" applyFont="1" applyFill="1" applyBorder="1" applyAlignment="1">
      <alignment horizontal="center" vertical="center" wrapText="1"/>
    </xf>
    <xf numFmtId="0" fontId="4" fillId="4" borderId="18"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0"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4" fillId="4" borderId="21" xfId="0" applyFont="1" applyFill="1" applyBorder="1" applyAlignment="1">
      <alignment horizontal="left" vertical="center" wrapText="1"/>
    </xf>
    <xf numFmtId="0" fontId="4" fillId="4" borderId="0" xfId="0" applyFont="1" applyFill="1" applyAlignment="1">
      <alignment horizontal="left" vertical="center" wrapText="1"/>
    </xf>
    <xf numFmtId="0" fontId="16" fillId="0" borderId="14" xfId="0" applyFont="1" applyBorder="1" applyAlignment="1">
      <alignment horizontal="center"/>
    </xf>
    <xf numFmtId="43" fontId="5" fillId="5" borderId="11" xfId="1" applyFont="1" applyFill="1" applyBorder="1"/>
    <xf numFmtId="0" fontId="5" fillId="0" borderId="11" xfId="0" applyFont="1" applyBorder="1" applyAlignment="1">
      <alignment horizontal="center"/>
    </xf>
    <xf numFmtId="43" fontId="17" fillId="5" borderId="11" xfId="1" applyFont="1" applyFill="1" applyBorder="1"/>
    <xf numFmtId="164" fontId="15" fillId="0" borderId="4" xfId="0" applyNumberFormat="1" applyFont="1" applyBorder="1" applyAlignment="1">
      <alignment horizontal="center"/>
    </xf>
    <xf numFmtId="0" fontId="18" fillId="0" borderId="22" xfId="0" applyFont="1" applyBorder="1"/>
    <xf numFmtId="0" fontId="16" fillId="0" borderId="11" xfId="0" applyFont="1" applyBorder="1" applyAlignment="1">
      <alignment horizontal="center"/>
    </xf>
    <xf numFmtId="0" fontId="17" fillId="0" borderId="0" xfId="0" applyFont="1"/>
    <xf numFmtId="0" fontId="5" fillId="0" borderId="14" xfId="0" applyFont="1" applyBorder="1" applyAlignment="1">
      <alignment horizontal="center"/>
    </xf>
    <xf numFmtId="0" fontId="5" fillId="0" borderId="11" xfId="0" applyFont="1" applyBorder="1" applyAlignment="1">
      <alignment horizontal="center" wrapText="1"/>
    </xf>
    <xf numFmtId="0" fontId="19" fillId="0" borderId="0" xfId="0" applyFont="1"/>
    <xf numFmtId="0" fontId="20" fillId="0" borderId="0" xfId="0" applyFont="1"/>
    <xf numFmtId="0" fontId="17" fillId="0" borderId="11" xfId="0" applyFont="1" applyBorder="1"/>
    <xf numFmtId="0" fontId="20" fillId="0" borderId="11" xfId="0" applyFont="1" applyBorder="1" applyAlignment="1">
      <alignment horizontal="center"/>
    </xf>
    <xf numFmtId="0" fontId="17" fillId="0" borderId="11" xfId="0" applyFont="1" applyBorder="1" applyAlignment="1">
      <alignment horizontal="center"/>
    </xf>
    <xf numFmtId="0" fontId="20" fillId="0" borderId="11" xfId="0" applyFont="1" applyBorder="1"/>
    <xf numFmtId="43" fontId="5" fillId="5" borderId="23" xfId="1" applyFont="1" applyFill="1" applyBorder="1"/>
    <xf numFmtId="0" fontId="17" fillId="0" borderId="11" xfId="0" applyFont="1" applyBorder="1" applyAlignment="1">
      <alignment wrapText="1"/>
    </xf>
    <xf numFmtId="0" fontId="5" fillId="0" borderId="23" xfId="0" applyFont="1" applyBorder="1" applyAlignment="1">
      <alignment horizontal="center"/>
    </xf>
    <xf numFmtId="0" fontId="5" fillId="0" borderId="23" xfId="0" applyFont="1" applyBorder="1"/>
    <xf numFmtId="0" fontId="0" fillId="0" borderId="23" xfId="0" applyBorder="1"/>
    <xf numFmtId="0" fontId="21" fillId="0" borderId="11" xfId="0" applyFont="1" applyBorder="1" applyAlignment="1">
      <alignment horizontal="center"/>
    </xf>
    <xf numFmtId="0" fontId="12" fillId="0" borderId="11" xfId="0" applyFont="1" applyBorder="1"/>
    <xf numFmtId="165" fontId="17" fillId="5" borderId="11" xfId="0" applyNumberFormat="1" applyFont="1" applyFill="1" applyBorder="1"/>
    <xf numFmtId="0" fontId="19" fillId="0" borderId="11" xfId="0" applyFont="1" applyBorder="1" applyAlignment="1">
      <alignment horizontal="center"/>
    </xf>
    <xf numFmtId="0" fontId="12" fillId="6" borderId="0" xfId="0" applyFont="1" applyFill="1"/>
    <xf numFmtId="0" fontId="12" fillId="7" borderId="0" xfId="0" applyFont="1" applyFill="1" applyAlignment="1">
      <alignment horizontal="left" vertical="top" wrapText="1"/>
    </xf>
    <xf numFmtId="0" fontId="26" fillId="0" borderId="0" xfId="0" applyFont="1"/>
    <xf numFmtId="0" fontId="26" fillId="2" borderId="0" xfId="0" applyFont="1" applyFill="1" applyAlignment="1">
      <alignment horizontal="left"/>
    </xf>
    <xf numFmtId="0" fontId="27" fillId="0" borderId="0" xfId="0" applyFont="1"/>
    <xf numFmtId="0" fontId="26" fillId="2" borderId="0" xfId="0" applyFont="1" applyFill="1"/>
    <xf numFmtId="0" fontId="26" fillId="0" borderId="1" xfId="0" applyFont="1" applyBorder="1"/>
    <xf numFmtId="14" fontId="26" fillId="2" borderId="1" xfId="0" applyNumberFormat="1" applyFont="1" applyFill="1" applyBorder="1"/>
    <xf numFmtId="14" fontId="26" fillId="0" borderId="0" xfId="0" applyNumberFormat="1" applyFont="1"/>
    <xf numFmtId="0" fontId="26" fillId="3" borderId="2" xfId="0" applyFont="1" applyFill="1" applyBorder="1"/>
    <xf numFmtId="0" fontId="26" fillId="3" borderId="3" xfId="0" applyFont="1" applyFill="1" applyBorder="1" applyAlignment="1">
      <alignment horizontal="center" wrapText="1"/>
    </xf>
    <xf numFmtId="0" fontId="26" fillId="3" borderId="2" xfId="0" applyFont="1" applyFill="1" applyBorder="1" applyAlignment="1">
      <alignment horizontal="right"/>
    </xf>
    <xf numFmtId="0" fontId="26" fillId="0" borderId="0" xfId="0" applyFont="1" applyAlignment="1">
      <alignment horizontal="right"/>
    </xf>
    <xf numFmtId="0" fontId="27" fillId="0" borderId="5" xfId="0" applyFont="1" applyBorder="1"/>
    <xf numFmtId="0" fontId="28" fillId="0" borderId="0" xfId="0" applyFont="1"/>
    <xf numFmtId="0" fontId="27" fillId="0" borderId="6" xfId="0" applyFont="1" applyBorder="1"/>
    <xf numFmtId="0" fontId="27" fillId="0" borderId="0" xfId="0" applyFont="1" applyAlignment="1">
      <alignment vertical="center" wrapText="1"/>
    </xf>
    <xf numFmtId="0" fontId="29" fillId="0" borderId="0" xfId="0" applyFont="1"/>
    <xf numFmtId="0" fontId="30" fillId="0" borderId="0" xfId="0" applyFont="1"/>
    <xf numFmtId="0" fontId="31" fillId="0" borderId="0" xfId="0" applyFont="1"/>
    <xf numFmtId="0" fontId="31" fillId="0" borderId="0" xfId="0" applyFont="1" applyAlignment="1">
      <alignment wrapText="1"/>
    </xf>
    <xf numFmtId="0" fontId="5" fillId="5" borderId="23" xfId="0" applyFont="1" applyFill="1" applyBorder="1"/>
    <xf numFmtId="43" fontId="32" fillId="0" borderId="22" xfId="1" applyFont="1" applyBorder="1" applyAlignment="1">
      <alignment horizontal="left"/>
    </xf>
    <xf numFmtId="0" fontId="5" fillId="8" borderId="23" xfId="0" applyFont="1" applyFill="1" applyBorder="1"/>
    <xf numFmtId="0" fontId="33" fillId="0" borderId="0" xfId="0" applyFont="1"/>
    <xf numFmtId="1" fontId="27" fillId="0" borderId="6" xfId="0" applyNumberFormat="1" applyFont="1" applyBorder="1"/>
    <xf numFmtId="0" fontId="3" fillId="4" borderId="2" xfId="0" applyFont="1" applyFill="1" applyBorder="1" applyAlignment="1">
      <alignment horizontal="center" vertical="top" wrapText="1"/>
    </xf>
    <xf numFmtId="0" fontId="3" fillId="4" borderId="15" xfId="0" applyFont="1" applyFill="1" applyBorder="1" applyAlignment="1">
      <alignment horizontal="center" vertical="top" wrapText="1"/>
    </xf>
    <xf numFmtId="0" fontId="7" fillId="8" borderId="0" xfId="0" applyFont="1" applyFill="1" applyAlignment="1">
      <alignment horizontal="center"/>
    </xf>
    <xf numFmtId="0" fontId="3" fillId="4" borderId="3" xfId="0" applyFont="1" applyFill="1" applyBorder="1" applyAlignment="1">
      <alignment horizontal="center" vertical="top" wrapText="1"/>
    </xf>
    <xf numFmtId="0" fontId="0" fillId="0" borderId="15" xfId="0" applyBorder="1" applyAlignment="1">
      <alignment horizontal="center" vertical="top" wrapText="1"/>
    </xf>
    <xf numFmtId="0" fontId="22" fillId="7" borderId="0" xfId="0" applyFont="1" applyFill="1" applyAlignment="1">
      <alignment horizontal="left" vertical="top" wrapText="1"/>
    </xf>
    <xf numFmtId="0" fontId="8" fillId="7" borderId="0" xfId="0" applyFont="1" applyFill="1" applyAlignment="1">
      <alignment horizontal="left" vertical="top" wrapText="1"/>
    </xf>
    <xf numFmtId="0" fontId="24" fillId="7" borderId="0" xfId="0" applyFont="1" applyFill="1" applyAlignment="1">
      <alignment horizontal="left" vertical="top" wrapText="1"/>
    </xf>
    <xf numFmtId="0" fontId="11" fillId="0" borderId="7" xfId="0" applyFont="1" applyBorder="1" applyAlignment="1">
      <alignment vertical="center" wrapText="1"/>
    </xf>
    <xf numFmtId="0" fontId="11" fillId="0" borderId="9" xfId="0" applyFont="1" applyBorder="1" applyAlignment="1">
      <alignment vertical="center" wrapText="1"/>
    </xf>
    <xf numFmtId="0" fontId="11" fillId="0" borderId="12" xfId="0" applyFont="1" applyBorder="1" applyAlignment="1">
      <alignment vertical="center" wrapText="1"/>
    </xf>
  </cellXfs>
  <cellStyles count="4">
    <cellStyle name="Comma" xfId="1" builtinId="3"/>
    <cellStyle name="Comma 2" xfId="3" xr:uid="{A3DEB357-936C-4AA3-A6F0-F3D740DFF8BB}"/>
    <cellStyle name="Comma 3" xfId="2" xr:uid="{86B25268-0F79-4532-959A-54227C2AD67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FD958-1A18-44C4-B9DF-59FC0AB32F4A}">
  <dimension ref="A1:E77"/>
  <sheetViews>
    <sheetView zoomScale="85" zoomScaleNormal="85" workbookViewId="0">
      <selection activeCell="C76" sqref="C76"/>
    </sheetView>
  </sheetViews>
  <sheetFormatPr defaultColWidth="9.140625" defaultRowHeight="14.45"/>
  <cols>
    <col min="1" max="1" width="52.42578125" style="62" customWidth="1"/>
    <col min="2" max="2" width="29.140625" style="62" customWidth="1"/>
    <col min="3" max="3" width="11.42578125" style="62" customWidth="1"/>
    <col min="4" max="16384" width="9.140625" style="62"/>
  </cols>
  <sheetData>
    <row r="1" spans="1:5" ht="18">
      <c r="A1" s="60" t="s">
        <v>0</v>
      </c>
      <c r="B1" s="61" t="s">
        <v>1</v>
      </c>
      <c r="C1" s="61"/>
      <c r="D1" s="60"/>
      <c r="E1" s="60"/>
    </row>
    <row r="2" spans="1:5" ht="18">
      <c r="A2" s="60" t="s">
        <v>2</v>
      </c>
      <c r="B2" s="63" t="s">
        <v>3</v>
      </c>
      <c r="C2" s="63"/>
      <c r="D2" s="60"/>
      <c r="E2" s="60"/>
    </row>
    <row r="3" spans="1:5" ht="18.600000000000001" thickBot="1">
      <c r="A3" s="64" t="s">
        <v>4</v>
      </c>
      <c r="B3" s="65" t="s">
        <v>5</v>
      </c>
      <c r="C3" s="65"/>
      <c r="D3" s="66"/>
      <c r="E3" s="66"/>
    </row>
    <row r="4" spans="1:5" ht="18.600000000000001" thickBot="1">
      <c r="A4" s="60"/>
      <c r="E4" s="66"/>
    </row>
    <row r="5" spans="1:5" ht="18">
      <c r="A5" s="67" t="s">
        <v>6</v>
      </c>
      <c r="B5" s="68"/>
      <c r="C5" s="69" t="s">
        <v>7</v>
      </c>
    </row>
    <row r="6" spans="1:5" ht="18">
      <c r="B6" s="70" t="s">
        <v>8</v>
      </c>
      <c r="C6" s="70" t="s">
        <v>8</v>
      </c>
    </row>
    <row r="8" spans="1:5" ht="18">
      <c r="A8" s="60" t="s">
        <v>9</v>
      </c>
      <c r="B8" s="82">
        <v>0</v>
      </c>
      <c r="C8" s="71">
        <f>B8</f>
        <v>0</v>
      </c>
    </row>
    <row r="10" spans="1:5" ht="18">
      <c r="A10" s="60" t="s">
        <v>10</v>
      </c>
    </row>
    <row r="11" spans="1:5">
      <c r="A11" s="62" t="s">
        <v>11</v>
      </c>
      <c r="B11" s="82">
        <v>0</v>
      </c>
    </row>
    <row r="12" spans="1:5">
      <c r="A12" s="62" t="s">
        <v>12</v>
      </c>
      <c r="B12" s="82">
        <v>0</v>
      </c>
    </row>
    <row r="14" spans="1:5">
      <c r="A14" s="72" t="s">
        <v>13</v>
      </c>
      <c r="C14" s="71">
        <f>SUM(B11:B14)</f>
        <v>0</v>
      </c>
    </row>
    <row r="16" spans="1:5" ht="18">
      <c r="A16" s="60" t="s">
        <v>14</v>
      </c>
    </row>
    <row r="17" spans="1:3">
      <c r="A17" s="62" t="s">
        <v>15</v>
      </c>
      <c r="B17" s="82">
        <v>0</v>
      </c>
    </row>
    <row r="18" spans="1:3">
      <c r="A18" s="62" t="s">
        <v>16</v>
      </c>
      <c r="B18" s="82">
        <v>0</v>
      </c>
    </row>
    <row r="19" spans="1:3">
      <c r="A19" s="62" t="s">
        <v>17</v>
      </c>
      <c r="B19" s="82">
        <v>0</v>
      </c>
    </row>
    <row r="20" spans="1:3">
      <c r="A20" s="62" t="s">
        <v>18</v>
      </c>
      <c r="B20" s="82">
        <v>0</v>
      </c>
    </row>
    <row r="21" spans="1:3">
      <c r="A21" s="62" t="s">
        <v>19</v>
      </c>
      <c r="B21" s="82">
        <v>0</v>
      </c>
    </row>
    <row r="23" spans="1:3">
      <c r="A23" s="72" t="s">
        <v>13</v>
      </c>
      <c r="C23" s="71">
        <f>SUM(B17:B23)</f>
        <v>0</v>
      </c>
    </row>
    <row r="24" spans="1:3" ht="16.899999999999999" customHeight="1"/>
    <row r="26" spans="1:3" ht="18">
      <c r="A26" s="60" t="s">
        <v>20</v>
      </c>
    </row>
    <row r="27" spans="1:3">
      <c r="A27" s="76" t="s">
        <v>21</v>
      </c>
      <c r="B27" s="62">
        <f>+'Ring fenced grants'!L5</f>
        <v>0</v>
      </c>
    </row>
    <row r="28" spans="1:3">
      <c r="A28" s="76" t="s">
        <v>22</v>
      </c>
      <c r="B28" s="62">
        <f>+'Ring fenced grants'!L6</f>
        <v>0</v>
      </c>
    </row>
    <row r="29" spans="1:3">
      <c r="A29" s="76" t="s">
        <v>23</v>
      </c>
      <c r="B29" s="62">
        <f>+'Ring fenced grants'!L7</f>
        <v>0</v>
      </c>
    </row>
    <row r="30" spans="1:3">
      <c r="A30" s="76" t="s">
        <v>24</v>
      </c>
      <c r="B30" s="62">
        <f>+'Ring fenced grants'!L8</f>
        <v>0</v>
      </c>
    </row>
    <row r="31" spans="1:3">
      <c r="A31" s="76" t="s">
        <v>25</v>
      </c>
      <c r="B31" s="62">
        <f>+'Ring fenced grants'!L9</f>
        <v>0</v>
      </c>
    </row>
    <row r="32" spans="1:3">
      <c r="A32" s="76" t="s">
        <v>26</v>
      </c>
      <c r="B32" s="62">
        <f>+'Ring fenced grants'!L10</f>
        <v>0</v>
      </c>
    </row>
    <row r="33" spans="1:2">
      <c r="A33" s="76" t="s">
        <v>27</v>
      </c>
      <c r="B33" s="62">
        <f>+'Ring fenced grants'!L11</f>
        <v>0</v>
      </c>
    </row>
    <row r="34" spans="1:2">
      <c r="A34" s="76" t="s">
        <v>28</v>
      </c>
      <c r="B34" s="62">
        <f>+'Ring fenced grants'!L14</f>
        <v>0</v>
      </c>
    </row>
    <row r="35" spans="1:2">
      <c r="A35" s="77" t="s">
        <v>29</v>
      </c>
      <c r="B35" s="62">
        <f>+'Ring fenced grants'!L15</f>
        <v>0</v>
      </c>
    </row>
    <row r="36" spans="1:2">
      <c r="A36" s="77" t="s">
        <v>30</v>
      </c>
      <c r="B36" s="62">
        <f>+'Ring fenced grants'!L16</f>
        <v>0</v>
      </c>
    </row>
    <row r="37" spans="1:2">
      <c r="A37" s="76" t="s">
        <v>31</v>
      </c>
      <c r="B37" s="62">
        <f>+'Ring fenced grants'!L17</f>
        <v>0</v>
      </c>
    </row>
    <row r="38" spans="1:2">
      <c r="A38" s="76" t="s">
        <v>32</v>
      </c>
      <c r="B38" s="62">
        <f>+'Ring fenced grants'!L18</f>
        <v>0</v>
      </c>
    </row>
    <row r="39" spans="1:2">
      <c r="A39" s="76" t="s">
        <v>33</v>
      </c>
      <c r="B39" s="62">
        <f>+'Ring fenced grants'!L19</f>
        <v>0</v>
      </c>
    </row>
    <row r="40" spans="1:2">
      <c r="A40" s="76" t="s">
        <v>34</v>
      </c>
      <c r="B40" s="62">
        <f>+'Ring fenced grants'!L20</f>
        <v>0</v>
      </c>
    </row>
    <row r="41" spans="1:2">
      <c r="A41" s="76" t="s">
        <v>35</v>
      </c>
      <c r="B41" s="62">
        <f>+'Ring fenced grants'!L21</f>
        <v>0</v>
      </c>
    </row>
    <row r="42" spans="1:2">
      <c r="A42" s="78" t="s">
        <v>36</v>
      </c>
      <c r="B42" s="62">
        <f>+'Ring fenced grants'!L22</f>
        <v>0</v>
      </c>
    </row>
    <row r="43" spans="1:2" ht="15" customHeight="1">
      <c r="A43" s="78" t="s">
        <v>37</v>
      </c>
      <c r="B43" s="62">
        <f>+'Ring fenced grants'!L23</f>
        <v>0</v>
      </c>
    </row>
    <row r="44" spans="1:2" ht="15" customHeight="1">
      <c r="A44" s="78" t="s">
        <v>38</v>
      </c>
      <c r="B44" s="62">
        <f>+'Ring fenced grants'!L24</f>
        <v>0</v>
      </c>
    </row>
    <row r="45" spans="1:2">
      <c r="A45" s="78" t="s">
        <v>39</v>
      </c>
      <c r="B45" s="62">
        <f>+'Ring fenced grants'!L25</f>
        <v>0</v>
      </c>
    </row>
    <row r="46" spans="1:2">
      <c r="A46" s="78" t="s">
        <v>40</v>
      </c>
      <c r="B46" s="62">
        <f>+'Ring fenced grants'!L26</f>
        <v>0</v>
      </c>
    </row>
    <row r="47" spans="1:2">
      <c r="A47" s="78" t="s">
        <v>41</v>
      </c>
      <c r="B47" s="62">
        <f>+'Ring fenced grants'!L27</f>
        <v>0</v>
      </c>
    </row>
    <row r="48" spans="1:2">
      <c r="A48" s="78" t="s">
        <v>42</v>
      </c>
      <c r="B48" s="62">
        <f>+'Ring fenced grants'!L28</f>
        <v>0</v>
      </c>
    </row>
    <row r="49" spans="1:3">
      <c r="A49" s="78" t="s">
        <v>43</v>
      </c>
      <c r="B49" s="62">
        <f>+'Ring fenced grants'!L29</f>
        <v>0</v>
      </c>
    </row>
    <row r="50" spans="1:3">
      <c r="A50" s="78"/>
    </row>
    <row r="51" spans="1:3">
      <c r="A51" s="78"/>
    </row>
    <row r="52" spans="1:3" ht="15.6">
      <c r="A52" s="72" t="s">
        <v>13</v>
      </c>
      <c r="B52" s="75"/>
      <c r="C52" s="62">
        <f>SUM(B27:B49)</f>
        <v>0</v>
      </c>
    </row>
    <row r="53" spans="1:3" ht="18">
      <c r="A53" s="60"/>
      <c r="B53" s="75"/>
    </row>
    <row r="54" spans="1:3" ht="15" thickBot="1">
      <c r="A54" s="72" t="s">
        <v>7</v>
      </c>
      <c r="C54" s="73">
        <f>SUM(C7:C53)</f>
        <v>0</v>
      </c>
    </row>
    <row r="55" spans="1:3" ht="15.6" thickTop="1" thickBot="1"/>
    <row r="56" spans="1:3" ht="18">
      <c r="A56" s="67" t="s">
        <v>44</v>
      </c>
    </row>
    <row r="57" spans="1:3">
      <c r="A57" s="74" t="s">
        <v>45</v>
      </c>
      <c r="B57" s="62">
        <v>0</v>
      </c>
    </row>
    <row r="58" spans="1:3">
      <c r="A58" s="74" t="s">
        <v>46</v>
      </c>
      <c r="B58" s="62">
        <v>0</v>
      </c>
    </row>
    <row r="59" spans="1:3">
      <c r="A59" s="74" t="s">
        <v>47</v>
      </c>
      <c r="B59" s="62">
        <f>+'Ring fenced grants'!L12</f>
        <v>0</v>
      </c>
    </row>
    <row r="60" spans="1:3">
      <c r="A60" s="74"/>
    </row>
    <row r="61" spans="1:3" ht="15" thickBot="1">
      <c r="A61" s="72" t="s">
        <v>7</v>
      </c>
      <c r="C61" s="73">
        <f>SUM(B57:B61)</f>
        <v>0</v>
      </c>
    </row>
    <row r="62" spans="1:3" ht="15.6" thickTop="1" thickBot="1"/>
    <row r="63" spans="1:3" ht="18">
      <c r="A63" s="67" t="s">
        <v>48</v>
      </c>
      <c r="B63" s="67"/>
    </row>
    <row r="64" spans="1:3">
      <c r="A64" s="62" t="s">
        <v>49</v>
      </c>
      <c r="B64" s="62">
        <v>0</v>
      </c>
    </row>
    <row r="65" spans="1:3">
      <c r="A65" s="62" t="s">
        <v>50</v>
      </c>
      <c r="B65" s="62">
        <v>0</v>
      </c>
    </row>
    <row r="66" spans="1:3">
      <c r="A66" s="62" t="s">
        <v>51</v>
      </c>
      <c r="B66" s="62">
        <v>0</v>
      </c>
    </row>
    <row r="68" spans="1:3" ht="15" thickBot="1">
      <c r="A68" s="72" t="s">
        <v>7</v>
      </c>
      <c r="C68" s="73">
        <f>SUM(B64:B68)</f>
        <v>0</v>
      </c>
    </row>
    <row r="69" spans="1:3" ht="15" thickTop="1"/>
    <row r="70" spans="1:3" ht="15" thickBot="1"/>
    <row r="71" spans="1:3" ht="18">
      <c r="A71" s="67" t="s">
        <v>52</v>
      </c>
      <c r="B71" s="68"/>
      <c r="C71" s="69" t="s">
        <v>7</v>
      </c>
    </row>
    <row r="72" spans="1:3" ht="18">
      <c r="B72" s="70" t="s">
        <v>8</v>
      </c>
      <c r="C72" s="70" t="s">
        <v>8</v>
      </c>
    </row>
    <row r="73" spans="1:3">
      <c r="A73" s="62" t="s">
        <v>53</v>
      </c>
      <c r="C73" s="62">
        <v>0</v>
      </c>
    </row>
    <row r="74" spans="1:3">
      <c r="A74" s="62" t="s">
        <v>54</v>
      </c>
      <c r="C74" s="62">
        <v>0</v>
      </c>
    </row>
    <row r="76" spans="1:3" ht="15" thickBot="1">
      <c r="A76" s="72" t="s">
        <v>7</v>
      </c>
      <c r="C76" s="83">
        <f>SUM(C73:C75)</f>
        <v>0</v>
      </c>
    </row>
    <row r="77" spans="1:3" ht="15" thickTop="1"/>
  </sheetData>
  <pageMargins left="0.23622047244094491" right="0.23622047244094491" top="0.74803149606299213" bottom="0.74803149606299213" header="0.31496062992125984" footer="0.31496062992125984"/>
  <pageSetup paperSize="9" orientation="portrait" r:id="rId1"/>
  <rowBreaks count="1" manualBreakCount="1">
    <brk id="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0D60-64D3-4EED-BF66-9186FFB4D6DF}">
  <sheetPr>
    <pageSetUpPr fitToPage="1"/>
  </sheetPr>
  <dimension ref="B1:O37"/>
  <sheetViews>
    <sheetView tabSelected="1" topLeftCell="B1" zoomScale="85" zoomScaleNormal="85" workbookViewId="0">
      <selection activeCell="I12" sqref="I12"/>
    </sheetView>
  </sheetViews>
  <sheetFormatPr defaultRowHeight="14.45"/>
  <cols>
    <col min="1" max="1" width="2.140625" customWidth="1"/>
    <col min="2" max="2" width="52" customWidth="1"/>
    <col min="3" max="3" width="11.42578125" customWidth="1"/>
    <col min="4" max="4" width="15.42578125" bestFit="1" customWidth="1"/>
    <col min="5" max="5" width="11.140625" customWidth="1"/>
    <col min="6" max="6" width="16.42578125" bestFit="1" customWidth="1"/>
    <col min="7" max="7" width="53.85546875" customWidth="1"/>
    <col min="8" max="8" width="12.85546875" bestFit="1" customWidth="1"/>
    <col min="9" max="9" width="16.42578125" bestFit="1" customWidth="1"/>
    <col min="10" max="10" width="16.140625" customWidth="1"/>
    <col min="11" max="11" width="11.7109375" customWidth="1"/>
    <col min="12" max="12" width="21.85546875" customWidth="1"/>
    <col min="13" max="13" width="25.42578125" customWidth="1"/>
    <col min="14" max="14" width="14.42578125" customWidth="1"/>
    <col min="15" max="15" width="21.140625" style="16" hidden="1" customWidth="1"/>
  </cols>
  <sheetData>
    <row r="1" spans="2:15" ht="23.45">
      <c r="B1" s="86" t="s">
        <v>55</v>
      </c>
      <c r="C1" s="86"/>
      <c r="D1" s="86"/>
      <c r="E1" s="86"/>
      <c r="F1" s="86"/>
      <c r="G1" s="86"/>
      <c r="H1" s="86"/>
      <c r="I1" s="86"/>
      <c r="J1" s="86"/>
      <c r="K1" s="86"/>
      <c r="L1" s="86"/>
      <c r="M1" s="86"/>
      <c r="N1" s="86"/>
      <c r="O1" s="15"/>
    </row>
    <row r="2" spans="2:15" ht="15" thickBot="1"/>
    <row r="3" spans="2:15" ht="31.9" thickBot="1">
      <c r="B3" s="3" t="s">
        <v>56</v>
      </c>
      <c r="C3" s="3"/>
      <c r="D3" s="7" t="s">
        <v>57</v>
      </c>
      <c r="E3" s="84" t="s">
        <v>58</v>
      </c>
      <c r="F3" s="85"/>
      <c r="G3" s="19"/>
      <c r="H3" s="84" t="s">
        <v>59</v>
      </c>
      <c r="I3" s="87"/>
      <c r="J3" s="17" t="s">
        <v>60</v>
      </c>
      <c r="K3" s="84" t="s">
        <v>61</v>
      </c>
      <c r="L3" s="88"/>
      <c r="M3" s="20" t="s">
        <v>62</v>
      </c>
      <c r="N3" s="18" t="s">
        <v>63</v>
      </c>
      <c r="O3" s="21"/>
    </row>
    <row r="4" spans="2:15" ht="31.9" thickBot="1">
      <c r="B4" s="22"/>
      <c r="C4" s="23" t="s">
        <v>64</v>
      </c>
      <c r="D4" s="24" t="s">
        <v>65</v>
      </c>
      <c r="E4" s="25" t="s">
        <v>64</v>
      </c>
      <c r="F4" s="24" t="s">
        <v>65</v>
      </c>
      <c r="G4" s="26"/>
      <c r="H4" s="23" t="s">
        <v>64</v>
      </c>
      <c r="I4" s="27" t="s">
        <v>65</v>
      </c>
      <c r="J4" s="28" t="s">
        <v>8</v>
      </c>
      <c r="K4" s="23" t="s">
        <v>64</v>
      </c>
      <c r="L4" s="29" t="s">
        <v>66</v>
      </c>
      <c r="M4" s="30"/>
      <c r="N4" s="31"/>
      <c r="O4" s="32"/>
    </row>
    <row r="5" spans="2:15" ht="15.6">
      <c r="B5" s="1" t="s">
        <v>21</v>
      </c>
      <c r="C5" s="33">
        <v>2160</v>
      </c>
      <c r="D5" s="34"/>
      <c r="E5" s="35">
        <v>3151</v>
      </c>
      <c r="F5" s="34"/>
      <c r="G5" s="1" t="s">
        <v>67</v>
      </c>
      <c r="H5" s="35">
        <v>4731</v>
      </c>
      <c r="I5" s="36"/>
      <c r="J5" s="37">
        <f t="shared" ref="J5:J29" si="0">F5-I5</f>
        <v>0</v>
      </c>
      <c r="K5" s="33">
        <v>2160</v>
      </c>
      <c r="L5" s="37">
        <f t="shared" ref="L5:L29" si="1">D5+J5</f>
        <v>0</v>
      </c>
      <c r="M5" s="38" t="str">
        <f t="shared" ref="M5:M29" si="2">IF(L5&lt;0,"Grant Received Exceeded", "-")</f>
        <v>-</v>
      </c>
      <c r="N5" s="8"/>
    </row>
    <row r="6" spans="2:15" ht="15.6">
      <c r="B6" s="1" t="s">
        <v>22</v>
      </c>
      <c r="C6" s="39">
        <v>2160</v>
      </c>
      <c r="D6" s="34"/>
      <c r="E6" s="35">
        <v>3152</v>
      </c>
      <c r="F6" s="34"/>
      <c r="G6" s="40" t="s">
        <v>68</v>
      </c>
      <c r="H6" s="35">
        <v>4113</v>
      </c>
      <c r="I6" s="36"/>
      <c r="J6" s="37">
        <f t="shared" si="0"/>
        <v>0</v>
      </c>
      <c r="K6" s="39">
        <v>2160</v>
      </c>
      <c r="L6" s="37">
        <f t="shared" si="1"/>
        <v>0</v>
      </c>
      <c r="M6" s="38" t="str">
        <f t="shared" si="2"/>
        <v>-</v>
      </c>
      <c r="N6" s="8"/>
    </row>
    <row r="7" spans="2:15" ht="15.6">
      <c r="B7" s="1" t="s">
        <v>23</v>
      </c>
      <c r="C7" s="39">
        <v>2161</v>
      </c>
      <c r="D7" s="34"/>
      <c r="E7" s="35">
        <v>3155</v>
      </c>
      <c r="F7" s="34"/>
      <c r="G7" s="1" t="s">
        <v>69</v>
      </c>
      <c r="H7" s="41">
        <v>4641</v>
      </c>
      <c r="I7" s="36"/>
      <c r="J7" s="37">
        <f t="shared" si="0"/>
        <v>0</v>
      </c>
      <c r="K7" s="39">
        <v>2160</v>
      </c>
      <c r="L7" s="37">
        <f t="shared" si="1"/>
        <v>0</v>
      </c>
      <c r="M7" s="38" t="str">
        <f t="shared" si="2"/>
        <v>-</v>
      </c>
      <c r="N7" s="8"/>
    </row>
    <row r="8" spans="2:15" ht="15.6">
      <c r="B8" s="1" t="s">
        <v>24</v>
      </c>
      <c r="C8" s="33">
        <v>2170</v>
      </c>
      <c r="D8" s="34"/>
      <c r="E8" s="35">
        <v>3240</v>
      </c>
      <c r="F8" s="34"/>
      <c r="G8" s="1" t="s">
        <v>70</v>
      </c>
      <c r="H8" s="35">
        <v>4150</v>
      </c>
      <c r="I8" s="36"/>
      <c r="J8" s="37">
        <f t="shared" si="0"/>
        <v>0</v>
      </c>
      <c r="K8" s="33">
        <v>2170</v>
      </c>
      <c r="L8" s="37">
        <f t="shared" si="1"/>
        <v>0</v>
      </c>
      <c r="M8" s="38" t="str">
        <f t="shared" si="2"/>
        <v>-</v>
      </c>
      <c r="N8" s="8"/>
    </row>
    <row r="9" spans="2:15" ht="15.6">
      <c r="B9" s="1" t="s">
        <v>25</v>
      </c>
      <c r="C9" s="39">
        <v>2167</v>
      </c>
      <c r="D9" s="34"/>
      <c r="E9" s="35">
        <v>3190</v>
      </c>
      <c r="F9" s="34"/>
      <c r="G9" s="1" t="s">
        <v>71</v>
      </c>
      <c r="H9" s="35" t="s">
        <v>72</v>
      </c>
      <c r="I9" s="36"/>
      <c r="J9" s="37">
        <f t="shared" si="0"/>
        <v>0</v>
      </c>
      <c r="K9" s="39">
        <v>2167</v>
      </c>
      <c r="L9" s="37">
        <f t="shared" si="1"/>
        <v>0</v>
      </c>
      <c r="M9" s="38" t="str">
        <f t="shared" si="2"/>
        <v>-</v>
      </c>
      <c r="N9" s="8"/>
    </row>
    <row r="10" spans="2:15" ht="15.6">
      <c r="B10" s="1" t="s">
        <v>26</v>
      </c>
      <c r="C10" s="39">
        <v>2171</v>
      </c>
      <c r="D10" s="34"/>
      <c r="E10" s="35">
        <v>3020</v>
      </c>
      <c r="F10" s="34"/>
      <c r="G10" s="8" t="s">
        <v>73</v>
      </c>
      <c r="H10" s="35">
        <v>4810</v>
      </c>
      <c r="I10" s="36"/>
      <c r="J10" s="37">
        <f t="shared" si="0"/>
        <v>0</v>
      </c>
      <c r="K10" s="39">
        <v>2171</v>
      </c>
      <c r="L10" s="37">
        <f t="shared" si="1"/>
        <v>0</v>
      </c>
      <c r="M10" s="38" t="str">
        <f t="shared" si="2"/>
        <v>-</v>
      </c>
      <c r="N10" s="8"/>
    </row>
    <row r="11" spans="2:15" ht="31.15">
      <c r="B11" s="1" t="s">
        <v>27</v>
      </c>
      <c r="C11" s="39">
        <v>2171</v>
      </c>
      <c r="D11" s="34"/>
      <c r="E11" s="35">
        <v>3290</v>
      </c>
      <c r="F11" s="34"/>
      <c r="G11" s="4" t="s">
        <v>74</v>
      </c>
      <c r="H11" s="42" t="s">
        <v>75</v>
      </c>
      <c r="I11" s="36"/>
      <c r="J11" s="37">
        <f t="shared" si="0"/>
        <v>0</v>
      </c>
      <c r="K11" s="39">
        <v>2171</v>
      </c>
      <c r="L11" s="37">
        <f t="shared" si="1"/>
        <v>0</v>
      </c>
      <c r="M11" s="38" t="str">
        <f t="shared" si="2"/>
        <v>-</v>
      </c>
      <c r="N11" s="8"/>
    </row>
    <row r="12" spans="2:15" ht="20.100000000000001" customHeight="1">
      <c r="B12" s="1" t="s">
        <v>76</v>
      </c>
      <c r="C12" s="39" t="s">
        <v>77</v>
      </c>
      <c r="D12" s="36"/>
      <c r="E12" s="35">
        <v>3294</v>
      </c>
      <c r="F12" s="34"/>
      <c r="G12" s="1" t="s">
        <v>78</v>
      </c>
      <c r="H12" s="35" t="s">
        <v>79</v>
      </c>
      <c r="I12" s="79"/>
      <c r="J12" s="37">
        <f>F12-I12-I13</f>
        <v>0</v>
      </c>
      <c r="K12" s="39">
        <v>2150</v>
      </c>
      <c r="L12" s="37">
        <f t="shared" si="1"/>
        <v>0</v>
      </c>
      <c r="M12" s="80">
        <f t="shared" ref="M12" si="3">IF((J12+D12)&lt;0,"Grant received Exceeded",J12+D12)</f>
        <v>0</v>
      </c>
      <c r="N12" s="8"/>
      <c r="O12"/>
    </row>
    <row r="13" spans="2:15" ht="20.100000000000001" customHeight="1">
      <c r="B13" s="1"/>
      <c r="C13" s="39"/>
      <c r="D13" s="36"/>
      <c r="E13" s="35"/>
      <c r="F13" s="34"/>
      <c r="G13" s="1" t="s">
        <v>80</v>
      </c>
      <c r="H13" s="35"/>
      <c r="I13" s="81">
        <f>I12*0.04</f>
        <v>0</v>
      </c>
      <c r="J13" s="37"/>
      <c r="K13" s="39"/>
      <c r="L13" s="37"/>
      <c r="M13" s="80"/>
      <c r="N13" s="8"/>
      <c r="O13"/>
    </row>
    <row r="14" spans="2:15" ht="15.6">
      <c r="B14" s="1" t="s">
        <v>28</v>
      </c>
      <c r="C14" s="39">
        <v>2171</v>
      </c>
      <c r="D14" s="34"/>
      <c r="E14" s="35">
        <v>3245</v>
      </c>
      <c r="F14" s="34"/>
      <c r="G14" s="43" t="s">
        <v>81</v>
      </c>
      <c r="H14" s="35">
        <v>4390</v>
      </c>
      <c r="I14" s="36"/>
      <c r="J14" s="37">
        <f t="shared" si="0"/>
        <v>0</v>
      </c>
      <c r="K14" s="39">
        <v>2172</v>
      </c>
      <c r="L14" s="37">
        <f t="shared" si="1"/>
        <v>0</v>
      </c>
      <c r="M14" s="38" t="str">
        <f t="shared" si="2"/>
        <v>-</v>
      </c>
      <c r="N14" s="8"/>
    </row>
    <row r="15" spans="2:15" s="44" customFormat="1" ht="15.6">
      <c r="B15" s="45" t="s">
        <v>29</v>
      </c>
      <c r="C15" s="46">
        <v>2173</v>
      </c>
      <c r="D15" s="34"/>
      <c r="E15" s="47">
        <v>3920</v>
      </c>
      <c r="F15" s="34"/>
      <c r="G15" s="45" t="s">
        <v>82</v>
      </c>
      <c r="H15" s="47">
        <v>1421</v>
      </c>
      <c r="I15" s="36"/>
      <c r="J15" s="37">
        <f t="shared" si="0"/>
        <v>0</v>
      </c>
      <c r="K15" s="39">
        <v>2173</v>
      </c>
      <c r="L15" s="37">
        <f t="shared" si="1"/>
        <v>0</v>
      </c>
      <c r="M15" s="38" t="str">
        <f t="shared" si="2"/>
        <v>-</v>
      </c>
      <c r="N15" s="48"/>
    </row>
    <row r="16" spans="2:15" s="44" customFormat="1" ht="15.6">
      <c r="B16" s="45" t="s">
        <v>30</v>
      </c>
      <c r="C16" s="39">
        <v>2180</v>
      </c>
      <c r="D16" s="34"/>
      <c r="E16" s="35">
        <v>3260</v>
      </c>
      <c r="F16" s="34"/>
      <c r="G16" t="s">
        <v>83</v>
      </c>
      <c r="H16" s="35">
        <v>4815</v>
      </c>
      <c r="I16" s="36"/>
      <c r="J16" s="37">
        <f t="shared" si="0"/>
        <v>0</v>
      </c>
      <c r="K16" s="39">
        <v>2180</v>
      </c>
      <c r="L16" s="37">
        <f t="shared" si="1"/>
        <v>0</v>
      </c>
      <c r="M16" s="38" t="str">
        <f t="shared" si="2"/>
        <v>-</v>
      </c>
      <c r="N16" s="48"/>
    </row>
    <row r="17" spans="2:15" ht="15.6">
      <c r="B17" s="1" t="s">
        <v>31</v>
      </c>
      <c r="C17" s="33">
        <v>2171</v>
      </c>
      <c r="D17" s="34"/>
      <c r="E17" s="35">
        <v>3296</v>
      </c>
      <c r="F17" s="34"/>
      <c r="G17" s="1" t="s">
        <v>84</v>
      </c>
      <c r="H17" s="35">
        <v>4912</v>
      </c>
      <c r="I17" s="36"/>
      <c r="J17" s="37">
        <f t="shared" si="0"/>
        <v>0</v>
      </c>
      <c r="K17" s="33">
        <v>2171</v>
      </c>
      <c r="L17" s="37">
        <f t="shared" si="1"/>
        <v>0</v>
      </c>
      <c r="M17" s="38" t="str">
        <f t="shared" si="2"/>
        <v>-</v>
      </c>
      <c r="N17" s="8"/>
    </row>
    <row r="18" spans="2:15" ht="60" customHeight="1">
      <c r="B18" s="1" t="s">
        <v>32</v>
      </c>
      <c r="C18" s="39">
        <v>2165</v>
      </c>
      <c r="D18" s="34"/>
      <c r="E18" s="35">
        <v>3230</v>
      </c>
      <c r="F18" s="34"/>
      <c r="G18" s="1" t="s">
        <v>85</v>
      </c>
      <c r="H18" s="35">
        <v>4410</v>
      </c>
      <c r="I18" s="36"/>
      <c r="J18" s="37">
        <f t="shared" si="0"/>
        <v>0</v>
      </c>
      <c r="K18" s="39">
        <v>2165</v>
      </c>
      <c r="L18" s="37">
        <f t="shared" si="1"/>
        <v>0</v>
      </c>
      <c r="M18" s="38" t="str">
        <f t="shared" si="2"/>
        <v>-</v>
      </c>
      <c r="N18" s="8"/>
    </row>
    <row r="19" spans="2:15" ht="15.6">
      <c r="B19" s="1" t="s">
        <v>33</v>
      </c>
      <c r="C19" s="33">
        <v>2165</v>
      </c>
      <c r="D19" s="34"/>
      <c r="E19" s="35">
        <v>3921</v>
      </c>
      <c r="F19" s="34"/>
      <c r="G19" s="1" t="s">
        <v>86</v>
      </c>
      <c r="H19" s="35">
        <v>1461</v>
      </c>
      <c r="I19" s="36"/>
      <c r="J19" s="37">
        <f t="shared" si="0"/>
        <v>0</v>
      </c>
      <c r="K19" s="39">
        <v>2165</v>
      </c>
      <c r="L19" s="37">
        <f t="shared" si="1"/>
        <v>0</v>
      </c>
      <c r="M19" s="38" t="str">
        <f t="shared" si="2"/>
        <v>-</v>
      </c>
      <c r="N19" s="8"/>
    </row>
    <row r="20" spans="2:15" ht="15.6">
      <c r="B20" s="1" t="s">
        <v>34</v>
      </c>
      <c r="C20" s="39">
        <v>2179</v>
      </c>
      <c r="D20" s="34"/>
      <c r="E20" s="35">
        <v>3230</v>
      </c>
      <c r="F20" s="34"/>
      <c r="G20" s="1" t="s">
        <v>85</v>
      </c>
      <c r="H20" s="35">
        <v>4410</v>
      </c>
      <c r="I20" s="36"/>
      <c r="J20" s="37">
        <f t="shared" si="0"/>
        <v>0</v>
      </c>
      <c r="K20" s="39">
        <v>2179</v>
      </c>
      <c r="L20" s="37">
        <f t="shared" si="1"/>
        <v>0</v>
      </c>
      <c r="M20" s="38" t="str">
        <f t="shared" si="2"/>
        <v>-</v>
      </c>
      <c r="N20" s="8"/>
    </row>
    <row r="21" spans="2:15" ht="15.6">
      <c r="B21" s="1" t="s">
        <v>35</v>
      </c>
      <c r="C21" s="39">
        <v>2179</v>
      </c>
      <c r="D21" s="34"/>
      <c r="E21" s="35">
        <v>3921</v>
      </c>
      <c r="F21" s="34"/>
      <c r="G21" s="1" t="s">
        <v>86</v>
      </c>
      <c r="H21" s="35">
        <v>1461</v>
      </c>
      <c r="I21" s="36"/>
      <c r="J21" s="37">
        <f t="shared" si="0"/>
        <v>0</v>
      </c>
      <c r="K21" s="39">
        <v>2179</v>
      </c>
      <c r="L21" s="37">
        <f t="shared" si="1"/>
        <v>0</v>
      </c>
      <c r="M21" s="38" t="str">
        <f t="shared" si="2"/>
        <v>-</v>
      </c>
      <c r="N21" s="8"/>
    </row>
    <row r="22" spans="2:15" ht="15.6">
      <c r="B22" s="50" t="s">
        <v>36</v>
      </c>
      <c r="C22" s="33">
        <v>2171</v>
      </c>
      <c r="D22" s="49"/>
      <c r="E22" s="51"/>
      <c r="F22" s="34"/>
      <c r="G22" s="52" t="str">
        <f>G23</f>
        <v>Corresponding additions / grant expense code</v>
      </c>
      <c r="H22" s="51"/>
      <c r="I22" s="36"/>
      <c r="J22" s="37">
        <f t="shared" si="0"/>
        <v>0</v>
      </c>
      <c r="K22" s="39">
        <v>2171</v>
      </c>
      <c r="L22" s="37">
        <f t="shared" si="1"/>
        <v>0</v>
      </c>
      <c r="M22" s="38" t="str">
        <f t="shared" si="2"/>
        <v>-</v>
      </c>
      <c r="N22" s="53"/>
    </row>
    <row r="23" spans="2:15" s="16" customFormat="1" ht="15.6">
      <c r="B23" s="50" t="s">
        <v>37</v>
      </c>
      <c r="C23" s="39">
        <v>2173</v>
      </c>
      <c r="D23" s="36"/>
      <c r="E23" s="47"/>
      <c r="F23" s="34"/>
      <c r="G23" s="45" t="s">
        <v>87</v>
      </c>
      <c r="H23" s="54"/>
      <c r="I23" s="36"/>
      <c r="J23" s="37">
        <f t="shared" si="0"/>
        <v>0</v>
      </c>
      <c r="K23" s="39">
        <v>2173</v>
      </c>
      <c r="L23" s="37">
        <f t="shared" si="1"/>
        <v>0</v>
      </c>
      <c r="M23" s="38" t="str">
        <f t="shared" si="2"/>
        <v>-</v>
      </c>
      <c r="N23" s="55"/>
      <c r="O23" s="44"/>
    </row>
    <row r="24" spans="2:15" s="16" customFormat="1" ht="31.15">
      <c r="B24" s="50" t="s">
        <v>38</v>
      </c>
      <c r="C24" s="39">
        <v>2173</v>
      </c>
      <c r="D24" s="56"/>
      <c r="E24" s="47">
        <v>3920</v>
      </c>
      <c r="F24" s="34"/>
      <c r="G24" s="45" t="s">
        <v>88</v>
      </c>
      <c r="H24" s="57">
        <v>1421</v>
      </c>
      <c r="I24" s="36"/>
      <c r="J24" s="37">
        <f t="shared" si="0"/>
        <v>0</v>
      </c>
      <c r="K24" s="39">
        <f>C24</f>
        <v>2173</v>
      </c>
      <c r="L24" s="37">
        <f t="shared" si="1"/>
        <v>0</v>
      </c>
      <c r="M24" s="38" t="str">
        <f t="shared" si="2"/>
        <v>-</v>
      </c>
      <c r="N24" s="55"/>
      <c r="O24" s="44"/>
    </row>
    <row r="25" spans="2:15" s="16" customFormat="1" ht="15.6">
      <c r="B25" s="50" t="s">
        <v>39</v>
      </c>
      <c r="C25" s="39">
        <v>2173</v>
      </c>
      <c r="D25" s="56"/>
      <c r="E25" s="47">
        <v>3921</v>
      </c>
      <c r="F25" s="34"/>
      <c r="G25" s="45" t="s">
        <v>89</v>
      </c>
      <c r="H25" s="57">
        <v>1461</v>
      </c>
      <c r="I25" s="36"/>
      <c r="J25" s="37">
        <f t="shared" si="0"/>
        <v>0</v>
      </c>
      <c r="K25" s="39">
        <v>2173</v>
      </c>
      <c r="L25" s="37">
        <f t="shared" si="1"/>
        <v>0</v>
      </c>
      <c r="M25" s="38" t="str">
        <f t="shared" si="2"/>
        <v>-</v>
      </c>
      <c r="N25" s="55"/>
      <c r="O25" s="44"/>
    </row>
    <row r="26" spans="2:15" s="16" customFormat="1" ht="15.6">
      <c r="B26" s="50" t="s">
        <v>40</v>
      </c>
      <c r="C26" s="39">
        <v>2173</v>
      </c>
      <c r="D26" s="56"/>
      <c r="E26" s="47">
        <v>3900</v>
      </c>
      <c r="F26" s="34"/>
      <c r="G26" s="45" t="s">
        <v>90</v>
      </c>
      <c r="H26" s="57">
        <v>3940</v>
      </c>
      <c r="I26" s="36"/>
      <c r="J26" s="37">
        <f t="shared" si="0"/>
        <v>0</v>
      </c>
      <c r="K26" s="39">
        <f t="shared" ref="K26:K29" si="4">C26</f>
        <v>2173</v>
      </c>
      <c r="L26" s="37">
        <f t="shared" si="1"/>
        <v>0</v>
      </c>
      <c r="M26" s="38" t="str">
        <f t="shared" si="2"/>
        <v>-</v>
      </c>
      <c r="N26" s="55"/>
      <c r="O26" s="44"/>
    </row>
    <row r="27" spans="2:15" s="16" customFormat="1" ht="15.6">
      <c r="B27" s="50" t="s">
        <v>41</v>
      </c>
      <c r="C27" s="39">
        <v>2171</v>
      </c>
      <c r="D27" s="56"/>
      <c r="E27" s="47">
        <v>3276</v>
      </c>
      <c r="F27" s="34"/>
      <c r="G27" s="45" t="s">
        <v>91</v>
      </c>
      <c r="H27" s="57">
        <v>5551</v>
      </c>
      <c r="I27" s="36"/>
      <c r="J27" s="37">
        <f t="shared" si="0"/>
        <v>0</v>
      </c>
      <c r="K27" s="39">
        <f t="shared" si="4"/>
        <v>2171</v>
      </c>
      <c r="L27" s="37">
        <f t="shared" si="1"/>
        <v>0</v>
      </c>
      <c r="M27" s="38" t="str">
        <f t="shared" si="2"/>
        <v>-</v>
      </c>
      <c r="N27" s="55"/>
      <c r="O27" s="44"/>
    </row>
    <row r="28" spans="2:15" s="16" customFormat="1" ht="15.6">
      <c r="B28" s="50" t="s">
        <v>42</v>
      </c>
      <c r="C28" s="39">
        <v>2171</v>
      </c>
      <c r="D28" s="56"/>
      <c r="E28" s="47">
        <v>3140</v>
      </c>
      <c r="F28" s="34"/>
      <c r="G28" s="45" t="s">
        <v>92</v>
      </c>
      <c r="H28" s="57">
        <v>4919</v>
      </c>
      <c r="I28" s="36"/>
      <c r="J28" s="37">
        <f t="shared" si="0"/>
        <v>0</v>
      </c>
      <c r="K28" s="39">
        <f t="shared" si="4"/>
        <v>2171</v>
      </c>
      <c r="L28" s="37">
        <f t="shared" si="1"/>
        <v>0</v>
      </c>
      <c r="M28" s="38" t="str">
        <f t="shared" si="2"/>
        <v>-</v>
      </c>
      <c r="N28" s="55"/>
      <c r="O28" s="44"/>
    </row>
    <row r="29" spans="2:15" s="16" customFormat="1" ht="15.6">
      <c r="B29" s="50" t="s">
        <v>43</v>
      </c>
      <c r="C29" s="39">
        <v>2173</v>
      </c>
      <c r="D29" s="56"/>
      <c r="E29" s="47">
        <v>3140</v>
      </c>
      <c r="F29" s="34"/>
      <c r="G29" s="45" t="s">
        <v>92</v>
      </c>
      <c r="H29" s="57">
        <v>4919</v>
      </c>
      <c r="I29" s="36"/>
      <c r="J29" s="37">
        <f t="shared" si="0"/>
        <v>0</v>
      </c>
      <c r="K29" s="39">
        <f t="shared" si="4"/>
        <v>2173</v>
      </c>
      <c r="L29" s="37">
        <f t="shared" si="1"/>
        <v>0</v>
      </c>
      <c r="M29" s="38" t="str">
        <f t="shared" si="2"/>
        <v>-</v>
      </c>
      <c r="N29" s="55"/>
      <c r="O29" s="44"/>
    </row>
    <row r="31" spans="2:15" ht="18">
      <c r="B31" s="6" t="s">
        <v>93</v>
      </c>
      <c r="C31" s="6"/>
      <c r="D31" s="6"/>
      <c r="E31" s="5"/>
      <c r="F31" s="5"/>
      <c r="G31" s="5"/>
      <c r="H31" s="5"/>
      <c r="I31" s="5"/>
      <c r="J31" s="5"/>
      <c r="K31" s="5"/>
      <c r="L31" s="5"/>
      <c r="M31" s="5"/>
      <c r="N31" s="5"/>
      <c r="O31" s="58"/>
    </row>
    <row r="32" spans="2:15" ht="15" customHeight="1">
      <c r="B32" s="91" t="s">
        <v>94</v>
      </c>
      <c r="C32" s="90"/>
      <c r="D32" s="90"/>
      <c r="E32" s="90"/>
      <c r="F32" s="90"/>
      <c r="G32" s="90"/>
      <c r="H32" s="90"/>
      <c r="I32" s="90"/>
      <c r="J32" s="90"/>
      <c r="K32" s="90"/>
      <c r="L32" s="90"/>
      <c r="M32" s="90"/>
      <c r="N32" s="90"/>
      <c r="O32" s="59"/>
    </row>
    <row r="33" spans="2:14" ht="15" customHeight="1">
      <c r="B33" s="91" t="s">
        <v>95</v>
      </c>
      <c r="C33" s="90"/>
      <c r="D33" s="90"/>
      <c r="E33" s="90"/>
      <c r="F33" s="90"/>
      <c r="G33" s="90"/>
      <c r="H33" s="90"/>
      <c r="I33" s="90"/>
      <c r="J33" s="90"/>
      <c r="K33" s="90"/>
      <c r="L33" s="90"/>
      <c r="M33" s="90"/>
      <c r="N33" s="90"/>
    </row>
    <row r="34" spans="2:14">
      <c r="B34" s="91" t="s">
        <v>96</v>
      </c>
      <c r="C34" s="90"/>
      <c r="D34" s="90"/>
      <c r="E34" s="90"/>
      <c r="F34" s="90"/>
      <c r="G34" s="90"/>
      <c r="H34" s="90"/>
      <c r="I34" s="90"/>
      <c r="J34" s="90"/>
      <c r="K34" s="90"/>
      <c r="L34" s="90"/>
      <c r="M34" s="90"/>
      <c r="N34" s="90"/>
    </row>
    <row r="35" spans="2:14">
      <c r="B35" s="91" t="s">
        <v>97</v>
      </c>
      <c r="C35" s="90"/>
      <c r="D35" s="90"/>
      <c r="E35" s="90"/>
      <c r="F35" s="90"/>
      <c r="G35" s="90"/>
      <c r="H35" s="90"/>
      <c r="I35" s="90"/>
      <c r="J35" s="90"/>
      <c r="K35" s="90"/>
      <c r="L35" s="90"/>
      <c r="M35" s="90"/>
      <c r="N35" s="90"/>
    </row>
    <row r="36" spans="2:14">
      <c r="B36" s="91" t="s">
        <v>98</v>
      </c>
      <c r="C36" s="90"/>
      <c r="D36" s="90"/>
      <c r="E36" s="90"/>
      <c r="F36" s="90"/>
      <c r="G36" s="90"/>
      <c r="H36" s="90"/>
      <c r="I36" s="90"/>
      <c r="J36" s="90"/>
      <c r="K36" s="90"/>
      <c r="L36" s="90"/>
      <c r="M36" s="90"/>
      <c r="N36" s="90"/>
    </row>
    <row r="37" spans="2:14">
      <c r="B37" s="89" t="s">
        <v>99</v>
      </c>
      <c r="C37" s="90"/>
      <c r="D37" s="90"/>
      <c r="E37" s="90"/>
      <c r="F37" s="90"/>
      <c r="G37" s="90"/>
      <c r="H37" s="90"/>
      <c r="I37" s="90"/>
      <c r="J37" s="90"/>
      <c r="K37" s="90"/>
      <c r="L37" s="90"/>
      <c r="M37" s="90"/>
      <c r="N37" s="90"/>
    </row>
  </sheetData>
  <mergeCells count="10">
    <mergeCell ref="E3:F3"/>
    <mergeCell ref="B1:N1"/>
    <mergeCell ref="H3:I3"/>
    <mergeCell ref="K3:L3"/>
    <mergeCell ref="B37:N37"/>
    <mergeCell ref="B32:N32"/>
    <mergeCell ref="B33:N33"/>
    <mergeCell ref="B34:N34"/>
    <mergeCell ref="B35:N35"/>
    <mergeCell ref="B36:N36"/>
  </mergeCells>
  <pageMargins left="0.23622047244094491" right="0.23622047244094491" top="0.74803149606299213" bottom="0.74803149606299213" header="0.31496062992125984" footer="0.31496062992125984"/>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875E0-96D4-4946-9A59-3A4A4BE658EA}">
  <dimension ref="B2:I11"/>
  <sheetViews>
    <sheetView workbookViewId="0">
      <selection activeCell="E21" sqref="E21"/>
    </sheetView>
  </sheetViews>
  <sheetFormatPr defaultRowHeight="14.45"/>
  <cols>
    <col min="2" max="3" width="23.5703125" customWidth="1"/>
    <col min="4" max="4" width="16.140625" customWidth="1"/>
    <col min="5" max="6" width="23.5703125" customWidth="1"/>
    <col min="7" max="7" width="20.28515625" customWidth="1"/>
    <col min="8" max="8" width="23.5703125" customWidth="1"/>
    <col min="9" max="9" width="25.7109375" customWidth="1"/>
    <col min="10" max="12" width="23.5703125" customWidth="1"/>
  </cols>
  <sheetData>
    <row r="2" spans="2:9" ht="23.45">
      <c r="B2" s="86" t="s">
        <v>100</v>
      </c>
      <c r="C2" s="86"/>
      <c r="D2" s="86"/>
      <c r="E2" s="86"/>
      <c r="F2" s="86"/>
      <c r="G2" s="86"/>
      <c r="H2" s="86"/>
      <c r="I2" s="86"/>
    </row>
    <row r="4" spans="2:9" ht="15" thickBot="1">
      <c r="B4" s="9"/>
    </row>
    <row r="5" spans="2:9" ht="34.15" thickBot="1">
      <c r="B5" s="10" t="s">
        <v>101</v>
      </c>
      <c r="C5" s="11" t="s">
        <v>102</v>
      </c>
      <c r="D5" s="11" t="s">
        <v>103</v>
      </c>
      <c r="E5" s="11" t="s">
        <v>104</v>
      </c>
      <c r="F5" s="11" t="s">
        <v>105</v>
      </c>
      <c r="G5" s="11" t="s">
        <v>106</v>
      </c>
      <c r="H5" s="11" t="s">
        <v>107</v>
      </c>
      <c r="I5" s="12" t="s">
        <v>108</v>
      </c>
    </row>
    <row r="6" spans="2:9" ht="34.15" thickBot="1">
      <c r="B6" s="2">
        <v>3310</v>
      </c>
      <c r="C6" s="13" t="s">
        <v>109</v>
      </c>
      <c r="D6" s="13"/>
      <c r="E6" s="13">
        <v>4590</v>
      </c>
      <c r="F6" s="13" t="s">
        <v>110</v>
      </c>
      <c r="G6" s="13"/>
      <c r="H6" s="13">
        <f>D6-G6</f>
        <v>0</v>
      </c>
      <c r="I6" s="14"/>
    </row>
    <row r="7" spans="2:9" ht="15" customHeight="1" thickBot="1">
      <c r="B7" s="92" t="s">
        <v>111</v>
      </c>
      <c r="C7" s="93"/>
      <c r="D7" s="93"/>
      <c r="E7" s="93"/>
      <c r="F7" s="93"/>
      <c r="G7" s="93"/>
      <c r="H7" s="93"/>
      <c r="I7" s="94"/>
    </row>
    <row r="8" spans="2:9" ht="17.45" thickBot="1">
      <c r="B8" s="2">
        <v>3495</v>
      </c>
      <c r="C8" s="13" t="s">
        <v>112</v>
      </c>
      <c r="D8" s="13"/>
      <c r="E8" s="13">
        <v>4750</v>
      </c>
      <c r="F8" s="13" t="s">
        <v>113</v>
      </c>
      <c r="G8" s="13"/>
      <c r="H8" s="13">
        <f>D8-G8</f>
        <v>0</v>
      </c>
      <c r="I8" s="14"/>
    </row>
    <row r="9" spans="2:9" ht="34.15" thickBot="1">
      <c r="B9" s="2">
        <v>3490</v>
      </c>
      <c r="C9" s="13" t="s">
        <v>114</v>
      </c>
      <c r="D9" s="13"/>
      <c r="E9" s="13">
        <v>4190</v>
      </c>
      <c r="F9" s="13" t="s">
        <v>115</v>
      </c>
      <c r="G9" s="13"/>
      <c r="H9" s="13">
        <f>D9-G9</f>
        <v>0</v>
      </c>
      <c r="I9" s="14"/>
    </row>
    <row r="10" spans="2:9" ht="34.15" thickBot="1">
      <c r="B10" s="2">
        <v>3520</v>
      </c>
      <c r="C10" s="13" t="s">
        <v>116</v>
      </c>
      <c r="D10" s="13"/>
      <c r="E10" s="13">
        <v>4720</v>
      </c>
      <c r="F10" s="13" t="s">
        <v>117</v>
      </c>
      <c r="G10" s="13"/>
      <c r="H10" s="13">
        <f>D10-G10</f>
        <v>0</v>
      </c>
      <c r="I10" s="14"/>
    </row>
    <row r="11" spans="2:9" ht="17.45" thickBot="1">
      <c r="B11" s="2">
        <v>3530</v>
      </c>
      <c r="C11" s="13" t="s">
        <v>118</v>
      </c>
      <c r="D11" s="13"/>
      <c r="E11" s="13">
        <v>4710</v>
      </c>
      <c r="F11" s="13" t="s">
        <v>119</v>
      </c>
      <c r="G11" s="13"/>
      <c r="H11" s="13">
        <f>D11-G11</f>
        <v>0</v>
      </c>
      <c r="I11" s="14"/>
    </row>
  </sheetData>
  <mergeCells count="2">
    <mergeCell ref="B7:I7"/>
    <mergeCell ref="B2: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075941DF854C4D8D4417D58DBC42B8" ma:contentTypeVersion="21" ma:contentTypeDescription="Create a new document." ma:contentTypeScope="" ma:versionID="59f73f3f63c723d4c317ddfde25dfdb8">
  <xsd:schema xmlns:xsd="http://www.w3.org/2001/XMLSchema" xmlns:xs="http://www.w3.org/2001/XMLSchema" xmlns:p="http://schemas.microsoft.com/office/2006/metadata/properties" xmlns:ns1="http://schemas.microsoft.com/sharepoint/v3" xmlns:ns2="46384f9d-70dd-4826-80eb-e1c80c05f86a" xmlns:ns3="311c5605-868c-4466-a708-de1528b567ad" targetNamespace="http://schemas.microsoft.com/office/2006/metadata/properties" ma:root="true" ma:fieldsID="303ebc9282f2c836963b0139a9349158" ns1:_="" ns2:_="" ns3:_="">
    <xsd:import namespace="http://schemas.microsoft.com/sharepoint/v3"/>
    <xsd:import namespace="46384f9d-70dd-4826-80eb-e1c80c05f86a"/>
    <xsd:import namespace="311c5605-868c-4466-a708-de1528b567a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OCR" minOccurs="0"/>
                <xsd:element ref="ns1:PublishingStartDate" minOccurs="0"/>
                <xsd:element ref="ns1:PublishingExpirationDate" minOccurs="0"/>
                <xsd:element ref="ns2:MediaServiceEventHashCode" minOccurs="0"/>
                <xsd:element ref="ns2:MediaServiceGenerationTim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384f9d-70dd-4826-80eb-e1c80c05f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933ee1-c680-429d-9f1c-fa62cd8419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1c5605-868c-4466-a708-de1528b567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94f90952-9a09-4d09-8749-3c432c1ef120}" ma:internalName="TaxCatchAll" ma:showField="CatchAllData" ma:web="311c5605-868c-4466-a708-de1528b567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11c5605-868c-4466-a708-de1528b567ad" xsi:nil="true"/>
    <PublishingExpirationDate xmlns="http://schemas.microsoft.com/sharepoint/v3" xsi:nil="true"/>
    <PublishingStartDate xmlns="http://schemas.microsoft.com/sharepoint/v3" xsi:nil="true"/>
    <lcf76f155ced4ddcb4097134ff3c332f xmlns="46384f9d-70dd-4826-80eb-e1c80c05f8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FEDB796-C513-4730-B169-0793B5508296}"/>
</file>

<file path=customXml/itemProps2.xml><?xml version="1.0" encoding="utf-8"?>
<ds:datastoreItem xmlns:ds="http://schemas.openxmlformats.org/officeDocument/2006/customXml" ds:itemID="{3F77B4A5-E3D6-4740-A660-BB0D50368E40}"/>
</file>

<file path=customXml/itemProps3.xml><?xml version="1.0" encoding="utf-8"?>
<ds:datastoreItem xmlns:ds="http://schemas.openxmlformats.org/officeDocument/2006/customXml" ds:itemID="{42A66F9F-5BFA-47D8-A34C-C6FBC3F582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Eileen Ahern</dc:creator>
  <cp:keywords/>
  <dc:description/>
  <cp:lastModifiedBy/>
  <cp:revision/>
  <dcterms:created xsi:type="dcterms:W3CDTF">2022-06-02T08:11:59Z</dcterms:created>
  <dcterms:modified xsi:type="dcterms:W3CDTF">2026-08-14T14:07:39Z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0x0101003B075941DF854C4D8D4417D58DBC42B8</vt:lpwstr>
  </property>
  <property fmtid="{D5CDD505-2E9C-101B-9397-08002B2CF9AE}" pid="3" name="MediaServiceImageTags">
    <vt:lpwstr/>
  </property>
</Properties>
</file>