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C:\Users\liz.JMBDOMAIN\Downloads\"/>
    </mc:Choice>
  </mc:AlternateContent>
  <xr:revisionPtr revIDLastSave="0" documentId="8_{34397542-9094-422B-B6FE-44F57361EA3F}" xr6:coauthVersionLast="47" xr6:coauthVersionMax="47" xr10:uidLastSave="{00000000-0000-0000-0000-000000000000}"/>
  <bookViews>
    <workbookView xWindow="-120" yWindow="-120" windowWidth="29040" windowHeight="15840" xr2:uid="{D476576D-B126-48C2-97FE-62E45AACC69C}"/>
  </bookViews>
  <sheets>
    <sheet name="Ring fenced gra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L12" i="2" s="1"/>
  <c r="M12" i="2" l="1"/>
  <c r="J11" i="2"/>
  <c r="J13" i="2"/>
  <c r="M13" i="2" s="1"/>
  <c r="L11" i="2" l="1"/>
  <c r="M11" i="2"/>
  <c r="J15" i="2"/>
  <c r="M15" i="2" s="1"/>
  <c r="J10" i="2"/>
  <c r="M10" i="2" s="1"/>
  <c r="J9" i="2"/>
  <c r="M9" i="2" s="1"/>
  <c r="J29" i="2"/>
  <c r="L29" i="2" s="1"/>
  <c r="G29" i="2"/>
  <c r="K36" i="2"/>
  <c r="J36" i="2"/>
  <c r="M36" i="2" s="1"/>
  <c r="K35" i="2"/>
  <c r="J35" i="2"/>
  <c r="M35" i="2" s="1"/>
  <c r="K34" i="2"/>
  <c r="J34" i="2"/>
  <c r="M34" i="2" s="1"/>
  <c r="K33" i="2"/>
  <c r="J33" i="2"/>
  <c r="M33" i="2" s="1"/>
  <c r="J32" i="2"/>
  <c r="M32" i="2" s="1"/>
  <c r="K31" i="2"/>
  <c r="J31" i="2"/>
  <c r="M31" i="2" s="1"/>
  <c r="L15" i="2" l="1"/>
  <c r="M29" i="2"/>
  <c r="L9" i="2"/>
  <c r="L10" i="2"/>
  <c r="L34" i="2"/>
  <c r="L31" i="2"/>
  <c r="L32" i="2"/>
  <c r="L35" i="2"/>
  <c r="L33" i="2"/>
  <c r="L36" i="2"/>
  <c r="J5" i="2" l="1"/>
  <c r="J28" i="2"/>
  <c r="L28" i="2" l="1"/>
  <c r="M28" i="2"/>
  <c r="L5" i="2"/>
  <c r="M5" i="2"/>
  <c r="J14" i="2"/>
  <c r="J16" i="2"/>
  <c r="J18" i="2"/>
  <c r="J19" i="2"/>
  <c r="J20" i="2"/>
  <c r="J21" i="2"/>
  <c r="J30" i="2"/>
  <c r="L30" i="2" l="1"/>
  <c r="M30" i="2"/>
  <c r="L21" i="2"/>
  <c r="M21" i="2"/>
  <c r="L20" i="2"/>
  <c r="M20" i="2"/>
  <c r="L19" i="2"/>
  <c r="M19" i="2"/>
  <c r="L18" i="2"/>
  <c r="M18" i="2"/>
  <c r="L16" i="2"/>
  <c r="M16" i="2"/>
  <c r="L14" i="2"/>
  <c r="M14" i="2"/>
  <c r="J6" i="2"/>
  <c r="L6" i="2" l="1"/>
  <c r="M6" i="2"/>
  <c r="L13" i="2"/>
  <c r="J7" i="2" l="1"/>
  <c r="J8" i="2"/>
  <c r="L8" i="2" l="1"/>
  <c r="M8" i="2"/>
  <c r="L7" i="2"/>
  <c r="M7" i="2"/>
</calcChain>
</file>

<file path=xl/sharedStrings.xml><?xml version="1.0" encoding="utf-8"?>
<sst xmlns="http://schemas.openxmlformats.org/spreadsheetml/2006/main" count="75" uniqueCount="67">
  <si>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</si>
  <si>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</si>
  <si>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</si>
  <si>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</si>
  <si>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</si>
  <si>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</si>
  <si>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</si>
  <si>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</si>
  <si>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</si>
  <si>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</si>
  <si>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</si>
  <si>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</si>
  <si>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xml:space="preserve"> € AMOUNT</t>
  </si>
  <si>
    <t>Free Schoolbook Scheme Grant</t>
  </si>
  <si>
    <t>Free Schoolbook Grant Expense</t>
  </si>
  <si>
    <t xml:space="preserve">Free Schoolbook Scheme Admin Grant </t>
  </si>
  <si>
    <t>Free Schoolbook Admin Salaries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</si>
  <si>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</si>
  <si>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</si>
  <si>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</si>
  <si>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</si>
  <si>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</si>
  <si>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</si>
  <si>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</si>
  <si>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</si>
  <si>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</si>
  <si>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Science Implementation Grant</t>
  </si>
  <si>
    <t>Science Subjects Expense</t>
  </si>
  <si>
    <t>Attendance Grant</t>
  </si>
  <si>
    <t>E.G. Student wellbeing/Trophies/Equipment</t>
  </si>
  <si>
    <t>4635/4770/1421</t>
  </si>
  <si>
    <t>Bus Escort Grant</t>
  </si>
  <si>
    <t>Bus Escort Salary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</si>
  <si>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</si>
  <si>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</si>
  <si>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</si>
  <si>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</si>
  <si>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</si>
  <si>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</si>
  <si>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</si>
  <si>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</si>
  <si>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</si>
  <si>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</si>
  <si>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</si>
  <si>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</si>
  <si>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Non-Teacher Pay Grant</t>
  </si>
  <si>
    <t>NTPG - Caretakers salaries</t>
  </si>
  <si>
    <t>NTPG - Clerical officers salaries</t>
  </si>
  <si>
    <t>NTPG - Cleaners salaries</t>
  </si>
  <si>
    <t>NTPG - Pensioners salaries</t>
  </si>
  <si>
    <t>NTPG - Balance</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</si>
  <si>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</si>
  <si>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</si>
  <si>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</si>
  <si>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</si>
  <si>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</si>
  <si>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</si>
  <si>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</si>
  <si>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</si>
  <si>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</si>
  <si>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</si>
  <si>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</si>
  <si>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</si>
  <si>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</si>
  <si>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</si>
  <si>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</si>
  <si>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rPr>
        <b/>
        <sz val="11"/>
        <rFont val="Calibri"/>
        <family val="2"/>
        <scheme val="minor"/>
      </rPr>
      <t>Balance Unspent Brought Foward :</t>
    </r>
    <r>
      <rPr>
        <sz val="11"/>
        <rFont val="Calibri"/>
        <family val="2"/>
        <scheme val="minor"/>
      </rPr>
      <t xml:space="preserve"> Balance of Unspent grant at September 1st in column D.</t>
    </r>
    <r>
      <rPr>
        <b/>
        <sz val="11"/>
        <rFont val="Calibri"/>
        <family val="2"/>
        <scheme val="minor"/>
      </rPr>
      <t xml:space="preserve">                                                                                                                                                                                                                                                                                                                                                                                           Current Year Income</t>
    </r>
    <r>
      <rPr>
        <sz val="11"/>
        <rFont val="Calibri"/>
        <family val="2"/>
        <scheme val="minor"/>
      </rPr>
      <t xml:space="preserve">: Review the Grant income nominal account on BrightBooks accounts, to ensure the postings are correct. Enter the total amount of the grant received in the current year into column F
</t>
    </r>
    <r>
      <rPr>
        <b/>
        <sz val="11"/>
        <rFont val="Calibri"/>
        <family val="2"/>
        <scheme val="minor"/>
      </rPr>
      <t>Current Year Expenditure:</t>
    </r>
    <r>
      <rPr>
        <sz val="11"/>
        <rFont val="Calibri"/>
        <family val="2"/>
        <scheme val="minor"/>
      </rPr>
      <t xml:space="preserve"> Review the expenditure nominal account on BrightBooks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r>
      <rPr>
        <b/>
        <sz val="11"/>
        <rFont val="Calibri"/>
        <family val="2"/>
        <scheme val="minor"/>
      </rPr>
      <t xml:space="preserve">Current Year Surplus /Deficit </t>
    </r>
    <r>
      <rPr>
        <sz val="11"/>
        <rFont val="Calibri"/>
        <family val="2"/>
        <scheme val="minor"/>
      </rPr>
      <t xml:space="preserve">: A formula has been entered here in column J to automatically calculate the amount of the current year surplus/deficit for the current year                                                                                                                                                                                                                                                                                                          </t>
    </r>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r>
      <rPr>
        <b/>
        <sz val="11"/>
        <color rgb="FFFF0000"/>
        <rFont val="Calibri"/>
        <family val="2"/>
        <scheme val="minor"/>
      </rPr>
      <t>Note*</t>
    </r>
    <r>
      <rPr>
        <sz val="11"/>
        <rFont val="Calibri"/>
        <family val="2"/>
        <scheme val="minor"/>
      </rPr>
      <t xml:space="preserve"> Where expenditure exceeds grant recdeived, column N gives a warning message, if grant money is due to be received this can be accounted for by debiting code 1730 Grants due and crediting the relevant income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</si>
</sst>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 #,##0.00_-;\-[$€-2]\ * #,##0.00_-;_-[$€-2]\ * &quot;-&quot;??_-;_-@_-"/>
    <numFmt numFmtId="165" formatCode="_-* #,##0_-;\-* #,##0_-;_-* &quot;-&quot;??_-;_-@_-"/>
    <numFmt numFmtId="166" formatCode="0_ ;[Red]\-0\ "/>
  </numFmts>
  <fonts count="17">
    <font>
      <sz val="11"/>
      <color theme="1"/>
      <name val="Calibri"/>
      <family val="2"/>
      <scheme val="minor"/>
    </font>
    <font>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8"/>
      <name val="Calibri"/>
      <family val="2"/>
      <scheme val="minor"/>
    </font>
    <font>
      <sz val="11"/>
      <name val="Calibri"/>
      <family val="2"/>
      <scheme val="minor"/>
    </font>
    <font>
      <b/>
      <sz val="11"/>
      <name val="Calibri"/>
      <family val="2"/>
      <scheme val="minor"/>
    </font>
    <font>
      <b/>
      <sz val="14"/>
      <color theme="0"/>
      <name val="Calibri"/>
      <family val="2"/>
      <scheme val="minor"/>
    </font>
    <font>
      <sz val="12"/>
      <color rgb="FFFF0000"/>
      <name val="Calibri"/>
      <family val="2"/>
      <scheme val="minor"/>
    </font>
    <font>
      <sz val="11"/>
      <color rgb="FFFF0000"/>
      <name val="Calibri"/>
      <family val="2"/>
      <scheme val="minor"/>
    </font>
    <font>
      <sz val="11"/>
      <color rgb="FF000000"/>
      <name val="Calibri"/>
      <family val="2"/>
      <scheme val="minor"/>
    </font>
    <font>
      <sz val="12"/>
      <color rgb="FF000000"/>
      <name val="Calibri"/>
      <family val="2"/>
      <scheme val="minor"/>
    </font>
    <font>
      <sz val="11"/>
      <color theme="1" tint="4.9989318521683403E-2"/>
      <name val="Calibri"/>
      <family val="2"/>
      <scheme val="minor"/>
    </font>
    <font>
      <b/>
      <sz val="12"/>
      <color rgb="FF000000"/>
      <name val="Calibri"/>
      <family val="2"/>
      <scheme val="minor"/>
    </font>
    <font>
      <sz val="12"/>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4" fillId="0" borderId="4" xfId="0" applyFont="1" applyBorder="1"/>
    <xf numFmtId="0" fontId="2" fillId="2" borderId="1" xfId="0" applyFont="1" applyFill="1" applyBorder="1" applyAlignment="1">
      <alignment horizontal="left" vertical="center" wrapText="1"/>
    </xf>
    <xf numFmtId="0" fontId="6" fillId="4" borderId="0" xfId="0" applyFont="1" applyFill="1"/>
    <xf numFmtId="0" fontId="8" fillId="4" borderId="0" xfId="0" applyFont="1" applyFill="1"/>
    <xf numFmtId="0" fontId="0" fillId="0" borderId="4" xfId="0" applyBorder="1"/>
    <xf numFmtId="0" fontId="4" fillId="3" borderId="4" xfId="0" applyFont="1" applyFill="1" applyBorder="1"/>
    <xf numFmtId="0" fontId="4" fillId="0" borderId="4" xfId="0" applyFont="1" applyBorder="1" applyAlignment="1">
      <alignment horizontal="center"/>
    </xf>
    <xf numFmtId="0" fontId="4" fillId="0" borderId="5" xfId="0" applyFont="1" applyBorder="1" applyAlignment="1">
      <alignment horizontal="center"/>
    </xf>
    <xf numFmtId="0" fontId="10" fillId="0" borderId="0" xfId="0" applyFont="1"/>
    <xf numFmtId="0" fontId="11" fillId="0" borderId="0" xfId="0" applyFont="1"/>
    <xf numFmtId="0" fontId="12" fillId="0" borderId="4" xfId="0" applyFont="1" applyBorder="1" applyAlignment="1">
      <alignment wrapText="1"/>
    </xf>
    <xf numFmtId="0" fontId="12" fillId="0" borderId="4" xfId="0" applyFont="1" applyBorder="1" applyAlignment="1">
      <alignment horizontal="center"/>
    </xf>
    <xf numFmtId="0" fontId="12" fillId="0" borderId="4"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2" fillId="2" borderId="6" xfId="0" applyFont="1" applyFill="1" applyBorder="1" applyAlignment="1">
      <alignment horizontal="center" vertical="top" wrapText="1"/>
    </xf>
    <xf numFmtId="0" fontId="2" fillId="2" borderId="1" xfId="0" applyFont="1" applyFill="1" applyBorder="1" applyAlignment="1">
      <alignment horizontal="left" vertical="top" wrapText="1"/>
    </xf>
    <xf numFmtId="0" fontId="3"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11" fillId="0" borderId="4" xfId="0" applyFont="1" applyBorder="1"/>
    <xf numFmtId="0" fontId="4" fillId="0" borderId="8" xfId="0" applyFont="1" applyBorder="1" applyAlignment="1">
      <alignment horizontal="center"/>
    </xf>
    <xf numFmtId="0" fontId="11" fillId="0" borderId="4" xfId="0" applyFont="1" applyBorder="1" applyAlignment="1">
      <alignment horizontal="center"/>
    </xf>
    <xf numFmtId="0" fontId="4" fillId="3" borderId="8" xfId="0" applyFont="1" applyFill="1" applyBorder="1"/>
    <xf numFmtId="0" fontId="2"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7" borderId="4" xfId="0" applyFont="1" applyFill="1" applyBorder="1"/>
    <xf numFmtId="0" fontId="13" fillId="7" borderId="4" xfId="0" applyFont="1" applyFill="1" applyBorder="1" applyAlignment="1">
      <alignment horizontal="center"/>
    </xf>
    <xf numFmtId="0" fontId="4" fillId="7" borderId="4" xfId="0" applyFont="1" applyFill="1" applyBorder="1" applyAlignment="1">
      <alignment horizontal="center"/>
    </xf>
    <xf numFmtId="0" fontId="2" fillId="7" borderId="3" xfId="0" applyFont="1" applyFill="1" applyBorder="1" applyAlignment="1">
      <alignment horizontal="center"/>
    </xf>
    <xf numFmtId="0" fontId="0" fillId="7" borderId="4" xfId="0" applyFill="1" applyBorder="1"/>
    <xf numFmtId="0" fontId="4" fillId="7" borderId="15" xfId="0" applyFont="1" applyFill="1" applyBorder="1"/>
    <xf numFmtId="0" fontId="4" fillId="7" borderId="16" xfId="0" applyFont="1" applyFill="1" applyBorder="1" applyAlignment="1">
      <alignment horizontal="center"/>
    </xf>
    <xf numFmtId="0" fontId="4" fillId="7" borderId="17" xfId="0" applyFont="1" applyFill="1" applyBorder="1"/>
    <xf numFmtId="0" fontId="4" fillId="7" borderId="18" xfId="0" applyFont="1" applyFill="1" applyBorder="1" applyAlignment="1">
      <alignment horizontal="center"/>
    </xf>
    <xf numFmtId="0" fontId="4" fillId="7" borderId="21" xfId="0" applyFont="1" applyFill="1" applyBorder="1"/>
    <xf numFmtId="43" fontId="12" fillId="3" borderId="4" xfId="3" applyFont="1" applyFill="1" applyBorder="1"/>
    <xf numFmtId="164" fontId="12" fillId="3" borderId="4" xfId="0" applyNumberFormat="1" applyFont="1" applyFill="1" applyBorder="1"/>
    <xf numFmtId="43" fontId="4" fillId="3" borderId="8" xfId="3" applyFont="1" applyFill="1" applyBorder="1"/>
    <xf numFmtId="0" fontId="15" fillId="0" borderId="4" xfId="0" applyFont="1" applyBorder="1" applyAlignment="1">
      <alignment horizontal="center"/>
    </xf>
    <xf numFmtId="43" fontId="7" fillId="0" borderId="7" xfId="3" applyFont="1" applyBorder="1" applyAlignment="1">
      <alignment horizontal="left"/>
    </xf>
    <xf numFmtId="43" fontId="4" fillId="3" borderId="4" xfId="3" applyFont="1" applyFill="1" applyBorder="1"/>
    <xf numFmtId="0" fontId="16" fillId="6" borderId="22" xfId="0" applyFont="1" applyFill="1" applyBorder="1" applyAlignment="1">
      <alignment horizontal="center" vertical="top" wrapText="1"/>
    </xf>
    <xf numFmtId="0" fontId="14" fillId="2" borderId="3" xfId="0" applyFont="1" applyFill="1" applyBorder="1" applyAlignment="1">
      <alignment horizontal="center" vertical="center" wrapText="1"/>
    </xf>
    <xf numFmtId="0" fontId="14" fillId="2" borderId="22" xfId="0" applyFont="1" applyFill="1" applyBorder="1" applyAlignment="1">
      <alignment horizontal="center" vertical="center" wrapText="1"/>
    </xf>
    <xf numFmtId="165" fontId="2" fillId="2" borderId="9" xfId="3" applyNumberFormat="1" applyFont="1" applyFill="1" applyBorder="1" applyAlignment="1">
      <alignment horizontal="center" vertical="center" wrapText="1"/>
    </xf>
    <xf numFmtId="166" fontId="14" fillId="0" borderId="3" xfId="0" applyNumberFormat="1" applyFont="1" applyBorder="1" applyAlignment="1">
      <alignment horizontal="center"/>
    </xf>
    <xf numFmtId="166" fontId="2" fillId="7" borderId="3" xfId="3" applyNumberFormat="1" applyFont="1" applyFill="1" applyBorder="1" applyAlignment="1">
      <alignment horizontal="center"/>
    </xf>
    <xf numFmtId="166" fontId="2" fillId="7" borderId="3" xfId="0" applyNumberFormat="1" applyFont="1" applyFill="1" applyBorder="1" applyAlignment="1">
      <alignment horizontal="center"/>
    </xf>
    <xf numFmtId="166" fontId="14" fillId="7" borderId="3" xfId="0" applyNumberFormat="1" applyFont="1" applyFill="1" applyBorder="1" applyAlignment="1">
      <alignment horizontal="center"/>
    </xf>
    <xf numFmtId="0" fontId="12" fillId="0" borderId="0" xfId="0" applyFont="1"/>
    <xf numFmtId="0" fontId="4" fillId="0" borderId="23" xfId="0" applyFont="1" applyBorder="1"/>
    <xf numFmtId="0" fontId="4" fillId="0" borderId="23" xfId="0" applyFont="1" applyBorder="1" applyAlignment="1">
      <alignment horizontal="center"/>
    </xf>
    <xf numFmtId="0" fontId="12" fillId="0" borderId="23" xfId="0" applyFont="1" applyBorder="1"/>
    <xf numFmtId="0" fontId="9" fillId="0" borderId="23" xfId="0" applyFont="1" applyBorder="1" applyAlignment="1">
      <alignment horizontal="center"/>
    </xf>
    <xf numFmtId="43" fontId="4" fillId="3" borderId="3" xfId="3" applyFont="1" applyFill="1" applyBorder="1"/>
    <xf numFmtId="43" fontId="12" fillId="3" borderId="3" xfId="3" applyFont="1" applyFill="1" applyBorder="1"/>
    <xf numFmtId="43" fontId="12" fillId="3" borderId="24" xfId="3" applyFont="1" applyFill="1" applyBorder="1"/>
    <xf numFmtId="0" fontId="9" fillId="3" borderId="24" xfId="0" applyFont="1" applyFill="1" applyBorder="1"/>
    <xf numFmtId="0" fontId="4" fillId="7" borderId="25" xfId="0" applyFont="1" applyFill="1" applyBorder="1" applyAlignment="1">
      <alignment horizontal="center"/>
    </xf>
    <xf numFmtId="0" fontId="12" fillId="0" borderId="8" xfId="0" applyFont="1" applyBorder="1"/>
    <xf numFmtId="0" fontId="15" fillId="0" borderId="8" xfId="0" applyFont="1" applyBorder="1" applyAlignment="1">
      <alignment horizontal="center"/>
    </xf>
    <xf numFmtId="0" fontId="4" fillId="6" borderId="4" xfId="0" applyFont="1" applyFill="1" applyBorder="1"/>
    <xf numFmtId="0" fontId="13" fillId="6" borderId="4" xfId="0" applyFont="1" applyFill="1" applyBorder="1" applyAlignment="1">
      <alignment horizontal="center"/>
    </xf>
    <xf numFmtId="0" fontId="13" fillId="6" borderId="5" xfId="0" applyFont="1" applyFill="1" applyBorder="1" applyAlignment="1">
      <alignment horizontal="center"/>
    </xf>
    <xf numFmtId="0" fontId="4" fillId="6" borderId="4" xfId="0" applyFont="1" applyFill="1" applyBorder="1" applyAlignment="1">
      <alignment horizontal="center"/>
    </xf>
    <xf numFmtId="166" fontId="14" fillId="6" borderId="3" xfId="0" applyNumberFormat="1" applyFont="1" applyFill="1" applyBorder="1" applyAlignment="1">
      <alignment horizontal="center"/>
    </xf>
    <xf numFmtId="0" fontId="15" fillId="0" borderId="4" xfId="0" applyFont="1" applyBorder="1"/>
    <xf numFmtId="0" fontId="4" fillId="0" borderId="5" xfId="0" applyFont="1" applyBorder="1"/>
    <xf numFmtId="0" fontId="4" fillId="0" borderId="4" xfId="0" applyFont="1" applyBorder="1" applyAlignment="1">
      <alignment horizontal="center" wrapText="1"/>
    </xf>
    <xf numFmtId="0" fontId="6" fillId="5" borderId="0" xfId="0" applyFont="1" applyFill="1" applyAlignment="1">
      <alignment horizontal="left" vertical="top" wrapText="1"/>
    </xf>
    <xf numFmtId="0" fontId="2" fillId="2" borderId="2"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6" borderId="0" xfId="0" applyFont="1" applyFill="1" applyAlignment="1">
      <alignment horizontal="center"/>
    </xf>
    <xf numFmtId="0" fontId="0" fillId="0" borderId="6" xfId="0" applyBorder="1" applyAlignment="1">
      <alignment horizontal="center" vertical="top" wrapText="1"/>
    </xf>
    <xf numFmtId="0" fontId="2" fillId="2" borderId="4" xfId="0" applyFont="1" applyFill="1" applyBorder="1" applyAlignment="1">
      <alignment horizontal="center" vertical="center" wrapText="1"/>
    </xf>
    <xf numFmtId="0" fontId="0" fillId="0" borderId="4" xfId="0" applyBorder="1" applyAlignment="1">
      <alignment vertical="center"/>
    </xf>
  </cellXfs>
  <cellStyles count="4">
    <cellStyle name="Comma" xfId="3" builtinId="3"/>
    <cellStyle name="Comma 2" xfId="2" xr:uid="{A3DEB357-936C-4AA3-A6F0-F3D740DFF8BB}"/>
    <cellStyle name="Comma 3" xfId="1"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39"/>
  <sheetViews>
    <sheetView tabSelected="1" zoomScale="69" zoomScaleNormal="69" workbookViewId="0">
      <selection activeCell="N7" sqref="N7"/>
    </sheetView>
  </sheetViews>
  <sheetFormatPr defaultRowHeight="15" customHeight="1"/>
  <cols>
    <col min="1" max="1" width="5.42578125" customWidth="1"/>
    <col min="2" max="2" width="74" customWidth="1"/>
    <col min="3" max="3" width="10.85546875" customWidth="1"/>
    <col min="4" max="4" width="15.42578125" bestFit="1" customWidth="1"/>
    <col min="5" max="5" width="11.140625" customWidth="1"/>
    <col min="6" max="6" width="11.42578125" customWidth="1"/>
    <col min="7" max="7" width="56.42578125" customWidth="1"/>
    <col min="8" max="8" width="12.85546875" bestFit="1" customWidth="1"/>
    <col min="9" max="9" width="12.42578125" customWidth="1"/>
    <col min="10" max="10" width="12.7109375" customWidth="1"/>
    <col min="11" max="11" width="11.7109375" customWidth="1"/>
    <col min="12" max="12" width="15.5703125" customWidth="1"/>
    <col min="13" max="13" width="9.42578125" customWidth="1"/>
    <col min="14" max="14" width="22.42578125" customWidth="1"/>
  </cols>
  <sheetData>
    <row r="1" spans="2:15" ht="23.25">
      <c r="B1" s="80" t="s">
        <v>0</v>
      </c>
      <c r="C1" s="80"/>
      <c r="D1" s="80"/>
      <c r="E1" s="80"/>
      <c r="F1" s="80"/>
      <c r="G1" s="80"/>
      <c r="H1" s="80"/>
      <c r="I1" s="80"/>
      <c r="J1" s="80"/>
      <c r="K1" s="80"/>
      <c r="L1" s="80"/>
      <c r="M1" s="80"/>
      <c r="N1" s="80"/>
    </row>
    <row r="2" spans="2:15" ht="15.75" thickBot="1"/>
    <row r="3" spans="2:15" ht="46.9" customHeight="1" thickBot="1">
      <c r="B3" s="2" t="s">
        <v>1</v>
      </c>
      <c r="C3" s="82" t="s">
        <v>2</v>
      </c>
      <c r="D3" s="83"/>
      <c r="E3" s="77" t="s">
        <v>3</v>
      </c>
      <c r="F3" s="78"/>
      <c r="G3" s="25"/>
      <c r="H3" s="79" t="s">
        <v>4</v>
      </c>
      <c r="I3" s="77"/>
      <c r="J3" s="17" t="s">
        <v>5</v>
      </c>
      <c r="K3" s="79" t="s">
        <v>6</v>
      </c>
      <c r="L3" s="81"/>
      <c r="M3" s="48" t="s">
        <v>7</v>
      </c>
      <c r="N3" s="16" t="s">
        <v>8</v>
      </c>
    </row>
    <row r="4" spans="2:15" ht="32.25" thickBot="1">
      <c r="B4" s="19"/>
      <c r="C4" s="30" t="s">
        <v>9</v>
      </c>
      <c r="D4" s="31" t="s">
        <v>10</v>
      </c>
      <c r="E4" s="21" t="s">
        <v>9</v>
      </c>
      <c r="F4" s="20" t="s">
        <v>10</v>
      </c>
      <c r="G4" s="22"/>
      <c r="H4" s="23" t="s">
        <v>9</v>
      </c>
      <c r="I4" s="24" t="s">
        <v>10</v>
      </c>
      <c r="J4" s="51" t="s">
        <v>11</v>
      </c>
      <c r="K4" s="23" t="s">
        <v>9</v>
      </c>
      <c r="L4" s="49" t="s">
        <v>12</v>
      </c>
      <c r="M4" s="50"/>
      <c r="N4" s="18"/>
    </row>
    <row r="5" spans="2:15" ht="20.100000000000001" customHeight="1">
      <c r="B5" s="1" t="s">
        <v>13</v>
      </c>
      <c r="C5" s="15">
        <v>2160</v>
      </c>
      <c r="D5" s="42"/>
      <c r="E5" s="7">
        <v>3151</v>
      </c>
      <c r="F5" s="42"/>
      <c r="G5" s="1" t="s">
        <v>14</v>
      </c>
      <c r="H5" s="7">
        <v>4731</v>
      </c>
      <c r="I5" s="29"/>
      <c r="J5" s="52">
        <f t="shared" ref="J5:J6" si="0">F5-I5</f>
        <v>0</v>
      </c>
      <c r="K5" s="15">
        <v>2160</v>
      </c>
      <c r="L5" s="52">
        <f t="shared" ref="L5:L36" si="1">D5+J5</f>
        <v>0</v>
      </c>
      <c r="M5" s="46">
        <f t="shared" ref="M5:M21" si="2">IF((J5+D5)&lt;0,"Grant received Exceeded",J5+D5)</f>
        <v>0</v>
      </c>
      <c r="N5" s="5"/>
    </row>
    <row r="6" spans="2:15" ht="20.100000000000001" customHeight="1">
      <c r="B6" s="1" t="s">
        <v>15</v>
      </c>
      <c r="C6" s="14">
        <v>2160</v>
      </c>
      <c r="D6" s="42"/>
      <c r="E6" s="7">
        <v>3152</v>
      </c>
      <c r="F6" s="42"/>
      <c r="G6" s="56" t="s">
        <v>16</v>
      </c>
      <c r="H6" s="7">
        <v>4113</v>
      </c>
      <c r="I6" s="29"/>
      <c r="J6" s="52">
        <f t="shared" si="0"/>
        <v>0</v>
      </c>
      <c r="K6" s="14">
        <v>2160</v>
      </c>
      <c r="L6" s="52">
        <f t="shared" si="1"/>
        <v>0</v>
      </c>
      <c r="M6" s="46">
        <f t="shared" si="2"/>
        <v>0</v>
      </c>
      <c r="N6" s="5"/>
    </row>
    <row r="7" spans="2:15" ht="20.100000000000001" customHeight="1">
      <c r="B7" s="1" t="s">
        <v>17</v>
      </c>
      <c r="C7" s="14">
        <v>2161</v>
      </c>
      <c r="D7" s="42"/>
      <c r="E7" s="7">
        <v>3155</v>
      </c>
      <c r="F7" s="42"/>
      <c r="G7" s="1" t="s">
        <v>18</v>
      </c>
      <c r="H7" s="8">
        <v>4641</v>
      </c>
      <c r="I7" s="29"/>
      <c r="J7" s="52">
        <f t="shared" ref="J7:J36" si="3">F7-I7</f>
        <v>0</v>
      </c>
      <c r="K7" s="14">
        <v>2161</v>
      </c>
      <c r="L7" s="52">
        <f>D7+J7</f>
        <v>0</v>
      </c>
      <c r="M7" s="46">
        <f t="shared" si="2"/>
        <v>0</v>
      </c>
      <c r="N7" s="5"/>
    </row>
    <row r="8" spans="2:15" ht="20.100000000000001" customHeight="1">
      <c r="B8" s="1" t="s">
        <v>19</v>
      </c>
      <c r="C8" s="15">
        <v>2170</v>
      </c>
      <c r="D8" s="42"/>
      <c r="E8" s="7">
        <v>3240</v>
      </c>
      <c r="F8" s="42"/>
      <c r="G8" s="1" t="s">
        <v>20</v>
      </c>
      <c r="H8" s="7">
        <v>4150</v>
      </c>
      <c r="I8" s="29"/>
      <c r="J8" s="52">
        <f t="shared" si="3"/>
        <v>0</v>
      </c>
      <c r="K8" s="15">
        <v>2170</v>
      </c>
      <c r="L8" s="52">
        <f t="shared" si="1"/>
        <v>0</v>
      </c>
      <c r="M8" s="46">
        <f t="shared" si="2"/>
        <v>0</v>
      </c>
      <c r="N8" s="5"/>
    </row>
    <row r="9" spans="2:15" ht="20.100000000000001" customHeight="1">
      <c r="B9" s="1" t="s">
        <v>21</v>
      </c>
      <c r="C9" s="14">
        <v>2167</v>
      </c>
      <c r="D9" s="47"/>
      <c r="E9" s="7">
        <v>3190</v>
      </c>
      <c r="F9" s="42"/>
      <c r="G9" s="1" t="s">
        <v>22</v>
      </c>
      <c r="H9" s="7" t="s">
        <v>23</v>
      </c>
      <c r="I9" s="29"/>
      <c r="J9" s="52">
        <f t="shared" si="3"/>
        <v>0</v>
      </c>
      <c r="K9" s="14">
        <v>2167</v>
      </c>
      <c r="L9" s="52">
        <f t="shared" si="1"/>
        <v>0</v>
      </c>
      <c r="M9" s="46">
        <f t="shared" si="2"/>
        <v>0</v>
      </c>
      <c r="N9" s="5"/>
      <c r="O9" s="9"/>
    </row>
    <row r="10" spans="2:15" ht="20.100000000000001" customHeight="1">
      <c r="B10" s="1" t="s">
        <v>24</v>
      </c>
      <c r="C10" s="14">
        <v>2171</v>
      </c>
      <c r="D10" s="47"/>
      <c r="E10" s="7">
        <v>3020</v>
      </c>
      <c r="F10" s="42"/>
      <c r="G10" s="73" t="s">
        <v>25</v>
      </c>
      <c r="H10" s="7">
        <v>4810</v>
      </c>
      <c r="I10" s="29"/>
      <c r="J10" s="52">
        <f t="shared" si="3"/>
        <v>0</v>
      </c>
      <c r="K10" s="14">
        <v>2171</v>
      </c>
      <c r="L10" s="52">
        <f t="shared" si="1"/>
        <v>0</v>
      </c>
      <c r="M10" s="46">
        <f t="shared" si="2"/>
        <v>0</v>
      </c>
      <c r="N10" s="5"/>
      <c r="O10" s="9"/>
    </row>
    <row r="11" spans="2:15" ht="20.100000000000001" customHeight="1">
      <c r="B11" s="1" t="s">
        <v>26</v>
      </c>
      <c r="C11" s="14">
        <v>2171</v>
      </c>
      <c r="D11" s="47"/>
      <c r="E11" s="7">
        <v>3245</v>
      </c>
      <c r="F11" s="42"/>
      <c r="G11" s="73" t="s">
        <v>27</v>
      </c>
      <c r="H11" s="7">
        <v>4390</v>
      </c>
      <c r="I11" s="29"/>
      <c r="J11" s="52">
        <f t="shared" si="3"/>
        <v>0</v>
      </c>
      <c r="K11" s="14">
        <v>2171</v>
      </c>
      <c r="L11" s="52">
        <f t="shared" si="1"/>
        <v>0</v>
      </c>
      <c r="M11" s="46">
        <f t="shared" si="2"/>
        <v>0</v>
      </c>
      <c r="N11" s="5"/>
      <c r="O11" s="9"/>
    </row>
    <row r="12" spans="2:15" ht="38.25" customHeight="1">
      <c r="B12" s="1" t="s">
        <v>28</v>
      </c>
      <c r="C12" s="14">
        <v>2171</v>
      </c>
      <c r="D12" s="47"/>
      <c r="E12" s="7">
        <v>3290</v>
      </c>
      <c r="F12" s="47"/>
      <c r="G12" s="74" t="s">
        <v>29</v>
      </c>
      <c r="H12" s="75" t="s">
        <v>30</v>
      </c>
      <c r="I12" s="42"/>
      <c r="J12" s="52">
        <f t="shared" si="3"/>
        <v>0</v>
      </c>
      <c r="K12" s="14">
        <v>2171</v>
      </c>
      <c r="L12" s="52">
        <f t="shared" si="1"/>
        <v>0</v>
      </c>
      <c r="M12" s="46">
        <f t="shared" si="2"/>
        <v>0</v>
      </c>
      <c r="N12" s="5"/>
      <c r="O12" s="9"/>
    </row>
    <row r="13" spans="2:15" ht="20.100000000000001" customHeight="1">
      <c r="B13" s="1" t="s">
        <v>31</v>
      </c>
      <c r="C13" s="14">
        <v>2171</v>
      </c>
      <c r="D13" s="42"/>
      <c r="E13" s="7">
        <v>3294</v>
      </c>
      <c r="F13" s="42"/>
      <c r="G13" s="1" t="s">
        <v>32</v>
      </c>
      <c r="H13" s="7">
        <v>4196</v>
      </c>
      <c r="I13" s="29"/>
      <c r="J13" s="52">
        <f t="shared" si="3"/>
        <v>0</v>
      </c>
      <c r="K13" s="14">
        <v>2171</v>
      </c>
      <c r="L13" s="52">
        <f t="shared" si="1"/>
        <v>0</v>
      </c>
      <c r="M13" s="46">
        <f t="shared" si="2"/>
        <v>0</v>
      </c>
      <c r="N13" s="5"/>
    </row>
    <row r="14" spans="2:15" s="10" customFormat="1" ht="20.100000000000001" customHeight="1">
      <c r="B14" s="13" t="s">
        <v>33</v>
      </c>
      <c r="C14" s="28">
        <v>2173</v>
      </c>
      <c r="D14" s="42"/>
      <c r="E14" s="12">
        <v>3920</v>
      </c>
      <c r="F14" s="42"/>
      <c r="G14" s="13" t="s">
        <v>34</v>
      </c>
      <c r="H14" s="12">
        <v>1421</v>
      </c>
      <c r="I14" s="29"/>
      <c r="J14" s="52">
        <f t="shared" si="3"/>
        <v>0</v>
      </c>
      <c r="K14" s="28">
        <v>2173</v>
      </c>
      <c r="L14" s="52">
        <f t="shared" si="1"/>
        <v>0</v>
      </c>
      <c r="M14" s="46">
        <f t="shared" si="2"/>
        <v>0</v>
      </c>
      <c r="N14" s="5"/>
    </row>
    <row r="15" spans="2:15" s="10" customFormat="1" ht="20.100000000000001" customHeight="1">
      <c r="B15" s="13" t="s">
        <v>35</v>
      </c>
      <c r="C15" s="14">
        <v>2180</v>
      </c>
      <c r="D15" s="47"/>
      <c r="E15" s="7">
        <v>3260</v>
      </c>
      <c r="F15" s="47"/>
      <c r="G15" s="13" t="s">
        <v>36</v>
      </c>
      <c r="H15" s="7">
        <v>4815</v>
      </c>
      <c r="I15" s="42"/>
      <c r="J15" s="52">
        <f t="shared" si="3"/>
        <v>0</v>
      </c>
      <c r="K15" s="14">
        <v>2180</v>
      </c>
      <c r="L15" s="52">
        <f t="shared" si="1"/>
        <v>0</v>
      </c>
      <c r="M15" s="46">
        <f t="shared" si="2"/>
        <v>0</v>
      </c>
      <c r="N15" s="26"/>
    </row>
    <row r="16" spans="2:15" ht="20.100000000000001" customHeight="1">
      <c r="B16" s="1" t="s">
        <v>37</v>
      </c>
      <c r="C16" s="14">
        <v>2171</v>
      </c>
      <c r="D16" s="42"/>
      <c r="E16" s="7">
        <v>3296</v>
      </c>
      <c r="F16" s="42"/>
      <c r="G16" s="1" t="s">
        <v>38</v>
      </c>
      <c r="H16" s="7">
        <v>4912</v>
      </c>
      <c r="I16" s="6"/>
      <c r="J16" s="52">
        <f t="shared" si="3"/>
        <v>0</v>
      </c>
      <c r="K16" s="15">
        <v>2171</v>
      </c>
      <c r="L16" s="52">
        <f t="shared" si="1"/>
        <v>0</v>
      </c>
      <c r="M16" s="46">
        <f t="shared" si="2"/>
        <v>0</v>
      </c>
      <c r="N16" s="5"/>
    </row>
    <row r="17" spans="2:15" ht="20.100000000000001" customHeight="1">
      <c r="B17" s="1"/>
      <c r="C17" s="15"/>
      <c r="D17" s="42"/>
      <c r="E17" s="7"/>
      <c r="F17" s="42"/>
      <c r="G17" s="1"/>
      <c r="H17" s="7"/>
      <c r="I17" s="6"/>
      <c r="J17" s="52"/>
      <c r="K17" s="14"/>
      <c r="L17" s="52"/>
      <c r="M17" s="46"/>
      <c r="N17" s="5"/>
    </row>
    <row r="18" spans="2:15" ht="20.100000000000001" customHeight="1">
      <c r="B18" s="68" t="s">
        <v>39</v>
      </c>
      <c r="C18" s="69">
        <v>2165</v>
      </c>
      <c r="D18" s="42"/>
      <c r="E18" s="71">
        <v>3230</v>
      </c>
      <c r="F18" s="42"/>
      <c r="G18" s="68" t="s">
        <v>40</v>
      </c>
      <c r="H18" s="71">
        <v>4410</v>
      </c>
      <c r="I18" s="6"/>
      <c r="J18" s="72">
        <f t="shared" si="3"/>
        <v>0</v>
      </c>
      <c r="K18" s="14">
        <v>2165</v>
      </c>
      <c r="L18" s="72">
        <f t="shared" si="1"/>
        <v>0</v>
      </c>
      <c r="M18" s="46">
        <f t="shared" si="2"/>
        <v>0</v>
      </c>
      <c r="N18" s="5"/>
    </row>
    <row r="19" spans="2:15" ht="20.100000000000001" customHeight="1">
      <c r="B19" s="68" t="s">
        <v>41</v>
      </c>
      <c r="C19" s="70">
        <v>2165</v>
      </c>
      <c r="D19" s="42"/>
      <c r="E19" s="71">
        <v>3921</v>
      </c>
      <c r="F19" s="42"/>
      <c r="G19" s="68" t="s">
        <v>42</v>
      </c>
      <c r="H19" s="71">
        <v>1461</v>
      </c>
      <c r="I19" s="6"/>
      <c r="J19" s="72">
        <f t="shared" si="3"/>
        <v>0</v>
      </c>
      <c r="K19" s="14">
        <v>2165</v>
      </c>
      <c r="L19" s="72">
        <f t="shared" si="1"/>
        <v>0</v>
      </c>
      <c r="M19" s="46">
        <f t="shared" si="2"/>
        <v>0</v>
      </c>
      <c r="N19" s="5"/>
    </row>
    <row r="20" spans="2:15" ht="20.100000000000001" customHeight="1">
      <c r="B20" s="68" t="s">
        <v>43</v>
      </c>
      <c r="C20" s="69">
        <v>2179</v>
      </c>
      <c r="D20" s="42"/>
      <c r="E20" s="71">
        <v>3230</v>
      </c>
      <c r="F20" s="42"/>
      <c r="G20" s="68" t="s">
        <v>40</v>
      </c>
      <c r="H20" s="71">
        <v>4410</v>
      </c>
      <c r="I20" s="6"/>
      <c r="J20" s="72">
        <f t="shared" si="3"/>
        <v>0</v>
      </c>
      <c r="K20" s="14">
        <v>2179</v>
      </c>
      <c r="L20" s="72">
        <f t="shared" si="1"/>
        <v>0</v>
      </c>
      <c r="M20" s="46">
        <f t="shared" si="2"/>
        <v>0</v>
      </c>
      <c r="N20" s="5"/>
    </row>
    <row r="21" spans="2:15" ht="20.100000000000001" customHeight="1">
      <c r="B21" s="68" t="s">
        <v>44</v>
      </c>
      <c r="C21" s="70">
        <v>2179</v>
      </c>
      <c r="D21" s="42"/>
      <c r="E21" s="71">
        <v>3921</v>
      </c>
      <c r="F21" s="42"/>
      <c r="G21" s="68" t="s">
        <v>42</v>
      </c>
      <c r="H21" s="71">
        <v>1461</v>
      </c>
      <c r="I21" s="6"/>
      <c r="J21" s="72">
        <f t="shared" si="3"/>
        <v>0</v>
      </c>
      <c r="K21" s="15">
        <v>2179</v>
      </c>
      <c r="L21" s="72">
        <f t="shared" si="1"/>
        <v>0</v>
      </c>
      <c r="M21" s="46">
        <f t="shared" si="2"/>
        <v>0</v>
      </c>
      <c r="N21" s="5"/>
    </row>
    <row r="22" spans="2:15" ht="20.100000000000001" customHeight="1">
      <c r="B22" s="1"/>
      <c r="C22" s="15"/>
      <c r="D22" s="42"/>
      <c r="E22" s="7"/>
      <c r="F22" s="42"/>
      <c r="G22" s="1"/>
      <c r="H22" s="7"/>
      <c r="I22" s="6"/>
      <c r="J22" s="52"/>
      <c r="K22" s="15"/>
      <c r="L22" s="52"/>
      <c r="M22" s="46"/>
      <c r="N22" s="5"/>
    </row>
    <row r="23" spans="2:15" ht="20.100000000000001" customHeight="1">
      <c r="B23" s="32" t="s">
        <v>45</v>
      </c>
      <c r="C23" s="33">
        <v>2168</v>
      </c>
      <c r="D23" s="42"/>
      <c r="E23" s="34">
        <v>3030</v>
      </c>
      <c r="F23" s="42"/>
      <c r="G23" s="32"/>
      <c r="H23" s="34"/>
      <c r="I23" s="6"/>
      <c r="J23" s="53"/>
      <c r="K23" s="33"/>
      <c r="L23" s="54"/>
      <c r="M23" s="35"/>
      <c r="N23" s="5"/>
    </row>
    <row r="24" spans="2:15" ht="20.100000000000001" customHeight="1">
      <c r="B24" s="36"/>
      <c r="C24" s="33"/>
      <c r="D24" s="42"/>
      <c r="E24" s="34"/>
      <c r="F24" s="42"/>
      <c r="G24" s="37" t="s">
        <v>46</v>
      </c>
      <c r="H24" s="38">
        <v>5010</v>
      </c>
      <c r="I24" s="6"/>
      <c r="J24" s="53"/>
      <c r="K24" s="33"/>
      <c r="L24" s="54"/>
      <c r="M24" s="35"/>
      <c r="N24" s="5"/>
    </row>
    <row r="25" spans="2:15" ht="20.100000000000001" customHeight="1">
      <c r="B25" s="36"/>
      <c r="C25" s="33"/>
      <c r="D25" s="42"/>
      <c r="E25" s="34"/>
      <c r="F25" s="42"/>
      <c r="G25" s="37" t="s">
        <v>47</v>
      </c>
      <c r="H25" s="38">
        <v>6010</v>
      </c>
      <c r="I25" s="6"/>
      <c r="J25" s="53"/>
      <c r="K25" s="33"/>
      <c r="L25" s="54"/>
      <c r="M25" s="35"/>
      <c r="N25" s="5"/>
    </row>
    <row r="26" spans="2:15" ht="20.100000000000001" customHeight="1">
      <c r="B26" s="36"/>
      <c r="C26" s="33"/>
      <c r="D26" s="42"/>
      <c r="E26" s="34"/>
      <c r="F26" s="42"/>
      <c r="G26" s="37" t="s">
        <v>48</v>
      </c>
      <c r="H26" s="38">
        <v>5110</v>
      </c>
      <c r="I26" s="6"/>
      <c r="J26" s="53"/>
      <c r="K26" s="33"/>
      <c r="L26" s="54"/>
      <c r="M26" s="35"/>
      <c r="N26" s="5"/>
    </row>
    <row r="27" spans="2:15" ht="20.100000000000001" customHeight="1">
      <c r="B27" s="36"/>
      <c r="C27" s="33"/>
      <c r="D27" s="42"/>
      <c r="E27" s="34"/>
      <c r="F27" s="42"/>
      <c r="G27" s="39" t="s">
        <v>49</v>
      </c>
      <c r="H27" s="40">
        <v>7500</v>
      </c>
      <c r="I27" s="6"/>
      <c r="J27" s="53"/>
      <c r="K27" s="33"/>
      <c r="L27" s="54"/>
      <c r="M27" s="35"/>
      <c r="N27" s="5"/>
    </row>
    <row r="28" spans="2:15" ht="20.100000000000001" customHeight="1">
      <c r="B28" s="36"/>
      <c r="C28" s="33"/>
      <c r="D28" s="42"/>
      <c r="E28" s="34"/>
      <c r="F28" s="42"/>
      <c r="G28" s="41" t="s">
        <v>50</v>
      </c>
      <c r="H28" s="65"/>
      <c r="I28" s="6"/>
      <c r="J28" s="53">
        <f>+F23-I24-I25-I26-I27</f>
        <v>0</v>
      </c>
      <c r="K28" s="33">
        <v>2168</v>
      </c>
      <c r="L28" s="55">
        <f>+D23+J28</f>
        <v>0</v>
      </c>
      <c r="M28" s="46">
        <f t="shared" ref="M28:M36" si="4">IF((J28+D28)&lt;0,"Grant received Exceeded",J28+D28)</f>
        <v>0</v>
      </c>
      <c r="N28" s="5"/>
    </row>
    <row r="29" spans="2:15" ht="20.100000000000001" customHeight="1">
      <c r="B29" s="11" t="s">
        <v>51</v>
      </c>
      <c r="C29" s="15">
        <v>2171</v>
      </c>
      <c r="D29" s="44"/>
      <c r="E29" s="27"/>
      <c r="F29" s="61"/>
      <c r="G29" s="57" t="str">
        <f>G30</f>
        <v>Corresponding additions / grant expense code</v>
      </c>
      <c r="H29" s="58"/>
      <c r="I29" s="63"/>
      <c r="J29" s="52">
        <f t="shared" ref="J29" si="5">F29-I29</f>
        <v>0</v>
      </c>
      <c r="K29" s="14">
        <v>2171</v>
      </c>
      <c r="L29" s="52">
        <f t="shared" ref="L29" si="6">D29+J29</f>
        <v>0</v>
      </c>
      <c r="M29" s="46">
        <f t="shared" si="4"/>
        <v>0</v>
      </c>
      <c r="N29" s="5"/>
      <c r="O29" s="9"/>
    </row>
    <row r="30" spans="2:15" s="9" customFormat="1" ht="20.100000000000001" customHeight="1">
      <c r="B30" s="11" t="s">
        <v>52</v>
      </c>
      <c r="C30" s="14">
        <v>2173</v>
      </c>
      <c r="D30" s="42"/>
      <c r="E30" s="12"/>
      <c r="F30" s="62"/>
      <c r="G30" s="59" t="s">
        <v>53</v>
      </c>
      <c r="H30" s="60"/>
      <c r="I30" s="64"/>
      <c r="J30" s="52">
        <f t="shared" si="3"/>
        <v>0</v>
      </c>
      <c r="K30" s="14">
        <v>2173</v>
      </c>
      <c r="L30" s="52">
        <f t="shared" si="1"/>
        <v>0</v>
      </c>
      <c r="M30" s="46">
        <f t="shared" si="4"/>
        <v>0</v>
      </c>
      <c r="N30" s="5"/>
    </row>
    <row r="31" spans="2:15" s="9" customFormat="1" ht="20.100000000000001" customHeight="1">
      <c r="B31" s="11" t="s">
        <v>54</v>
      </c>
      <c r="C31" s="14">
        <v>2173</v>
      </c>
      <c r="D31" s="43"/>
      <c r="E31" s="12">
        <v>3920</v>
      </c>
      <c r="F31" s="44"/>
      <c r="G31" s="66" t="s">
        <v>55</v>
      </c>
      <c r="H31" s="67">
        <v>1421</v>
      </c>
      <c r="I31" s="42"/>
      <c r="J31" s="52">
        <f t="shared" si="3"/>
        <v>0</v>
      </c>
      <c r="K31" s="14">
        <f>C31</f>
        <v>2173</v>
      </c>
      <c r="L31" s="52">
        <f t="shared" si="1"/>
        <v>0</v>
      </c>
      <c r="M31" s="46">
        <f t="shared" si="4"/>
        <v>0</v>
      </c>
      <c r="N31" s="5"/>
    </row>
    <row r="32" spans="2:15" s="9" customFormat="1" ht="20.100000000000001" customHeight="1">
      <c r="B32" s="11" t="s">
        <v>56</v>
      </c>
      <c r="C32" s="14">
        <v>2173</v>
      </c>
      <c r="D32" s="43"/>
      <c r="E32" s="12">
        <v>3921</v>
      </c>
      <c r="F32" s="47"/>
      <c r="G32" s="13" t="s">
        <v>57</v>
      </c>
      <c r="H32" s="45">
        <v>1461</v>
      </c>
      <c r="I32" s="42"/>
      <c r="J32" s="52">
        <f t="shared" si="3"/>
        <v>0</v>
      </c>
      <c r="K32" s="14">
        <v>2173</v>
      </c>
      <c r="L32" s="52">
        <f t="shared" si="1"/>
        <v>0</v>
      </c>
      <c r="M32" s="46">
        <f t="shared" si="4"/>
        <v>0</v>
      </c>
      <c r="N32" s="5"/>
    </row>
    <row r="33" spans="2:14" s="9" customFormat="1" ht="20.100000000000001" customHeight="1">
      <c r="B33" s="11" t="s">
        <v>58</v>
      </c>
      <c r="C33" s="14">
        <v>2173</v>
      </c>
      <c r="D33" s="43"/>
      <c r="E33" s="12">
        <v>3900</v>
      </c>
      <c r="F33" s="47"/>
      <c r="G33" s="13" t="s">
        <v>59</v>
      </c>
      <c r="H33" s="45">
        <v>3940</v>
      </c>
      <c r="I33" s="42"/>
      <c r="J33" s="52">
        <f t="shared" si="3"/>
        <v>0</v>
      </c>
      <c r="K33" s="14">
        <f t="shared" ref="K33:K36" si="7">C33</f>
        <v>2173</v>
      </c>
      <c r="L33" s="52">
        <f t="shared" si="1"/>
        <v>0</v>
      </c>
      <c r="M33" s="46">
        <f t="shared" si="4"/>
        <v>0</v>
      </c>
      <c r="N33" s="5"/>
    </row>
    <row r="34" spans="2:14" s="9" customFormat="1" ht="20.100000000000001" customHeight="1">
      <c r="B34" s="11" t="s">
        <v>60</v>
      </c>
      <c r="C34" s="14">
        <v>2171</v>
      </c>
      <c r="D34" s="43"/>
      <c r="E34" s="12">
        <v>3276</v>
      </c>
      <c r="F34" s="44"/>
      <c r="G34" s="13" t="s">
        <v>61</v>
      </c>
      <c r="H34" s="45">
        <v>5551</v>
      </c>
      <c r="I34" s="42"/>
      <c r="J34" s="52">
        <f t="shared" si="3"/>
        <v>0</v>
      </c>
      <c r="K34" s="14">
        <f t="shared" si="7"/>
        <v>2171</v>
      </c>
      <c r="L34" s="52">
        <f t="shared" si="1"/>
        <v>0</v>
      </c>
      <c r="M34" s="46">
        <f t="shared" si="4"/>
        <v>0</v>
      </c>
      <c r="N34" s="5"/>
    </row>
    <row r="35" spans="2:14" s="9" customFormat="1" ht="20.100000000000001" customHeight="1">
      <c r="B35" s="11" t="s">
        <v>62</v>
      </c>
      <c r="C35" s="14">
        <v>2171</v>
      </c>
      <c r="D35" s="43"/>
      <c r="E35" s="12">
        <v>3140</v>
      </c>
      <c r="F35" s="47"/>
      <c r="G35" s="13" t="s">
        <v>63</v>
      </c>
      <c r="H35" s="45">
        <v>4919</v>
      </c>
      <c r="I35" s="42"/>
      <c r="J35" s="52">
        <f t="shared" si="3"/>
        <v>0</v>
      </c>
      <c r="K35" s="14">
        <f t="shared" si="7"/>
        <v>2171</v>
      </c>
      <c r="L35" s="52">
        <f t="shared" si="1"/>
        <v>0</v>
      </c>
      <c r="M35" s="46">
        <f t="shared" si="4"/>
        <v>0</v>
      </c>
      <c r="N35" s="5"/>
    </row>
    <row r="36" spans="2:14" s="9" customFormat="1" ht="20.100000000000001" customHeight="1">
      <c r="B36" s="11" t="s">
        <v>64</v>
      </c>
      <c r="C36" s="14">
        <v>2173</v>
      </c>
      <c r="D36" s="43"/>
      <c r="E36" s="12">
        <v>3140</v>
      </c>
      <c r="F36" s="47"/>
      <c r="G36" s="13" t="s">
        <v>63</v>
      </c>
      <c r="H36" s="45">
        <v>4919</v>
      </c>
      <c r="I36" s="42"/>
      <c r="J36" s="52">
        <f t="shared" si="3"/>
        <v>0</v>
      </c>
      <c r="K36" s="14">
        <f t="shared" si="7"/>
        <v>2173</v>
      </c>
      <c r="L36" s="52">
        <f t="shared" si="1"/>
        <v>0</v>
      </c>
      <c r="M36" s="46">
        <f t="shared" si="4"/>
        <v>0</v>
      </c>
      <c r="N36" s="5"/>
    </row>
    <row r="38" spans="2:14" ht="18.75">
      <c r="B38" s="4" t="s">
        <v>65</v>
      </c>
      <c r="C38" s="4"/>
      <c r="D38" s="4"/>
      <c r="E38" s="3"/>
      <c r="F38" s="3"/>
      <c r="G38" s="3"/>
      <c r="H38" s="3"/>
      <c r="I38" s="3"/>
      <c r="J38" s="3"/>
      <c r="K38" s="3"/>
      <c r="L38" s="3"/>
      <c r="M38" s="3"/>
      <c r="N38" s="3"/>
    </row>
    <row r="39" spans="2:14" ht="93.6" customHeight="1">
      <c r="B39" s="76" t="s">
        <v>66</v>
      </c>
      <c r="C39" s="76"/>
      <c r="D39" s="76"/>
      <c r="E39" s="76"/>
      <c r="F39" s="76"/>
      <c r="G39" s="76"/>
      <c r="H39" s="76"/>
      <c r="I39" s="76"/>
      <c r="J39" s="76"/>
      <c r="K39" s="76"/>
      <c r="L39" s="76"/>
      <c r="M39" s="76"/>
      <c r="N39" s="76"/>
    </row>
  </sheetData>
  <mergeCells count="6">
    <mergeCell ref="B39:N39"/>
    <mergeCell ref="E3:F3"/>
    <mergeCell ref="H3:I3"/>
    <mergeCell ref="B1:N1"/>
    <mergeCell ref="K3:L3"/>
    <mergeCell ref="C3:D3"/>
  </mergeCells>
  <pageMargins left="0.23622047244094491" right="0.23622047244094491" top="0.74803149606299213" bottom="0.7480314960629921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59f73f3f63c723d4c317ddfde25dfdb8">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303ebc9282f2c836963b0139a9349158"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77B4A5-E3D6-4740-A660-BB0D50368E40}"/>
</file>

<file path=customXml/itemProps2.xml><?xml version="1.0" encoding="utf-8"?>
<ds:datastoreItem xmlns:ds="http://schemas.openxmlformats.org/officeDocument/2006/customXml" ds:itemID="{F1CE6E7B-785D-4578-BA96-2D68599A3F08}"/>
</file>

<file path=customXml/itemProps3.xml><?xml version="1.0" encoding="utf-8"?>
<ds:datastoreItem xmlns:ds="http://schemas.openxmlformats.org/officeDocument/2006/customXml" ds:itemID="{42A66F9F-5BFA-47D8-A34C-C6FBC3F582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Ahern</dc:creator>
  <cp:keywords/>
  <dc:description/>
  <cp:lastModifiedBy/>
  <cp:revision/>
  <dcterms:created xsi:type="dcterms:W3CDTF">2022-06-02T08:11:59Z</dcterms:created>
  <dcterms:modified xsi:type="dcterms:W3CDTF">2026-04-14T13:50:45Z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