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601"/>
  <workbookPr defaultThemeVersion="166925"/>
  <mc:AlternateContent xmlns:mc="http://schemas.openxmlformats.org/markup-compatibility/2006">
    <mc:Choice Requires="x15">
      <x15ac:absPath xmlns:x15ac="http://schemas.microsoft.com/office/spreadsheetml/2010/11/ac" url="C:\Users\liz.JMBDOMAIN\Downloads\"/>
    </mc:Choice>
  </mc:AlternateContent>
  <xr:revisionPtr revIDLastSave="0" documentId="8_{5969FEFC-9F42-4F7C-BB77-64378B5AC46C}" xr6:coauthVersionLast="43" xr6:coauthVersionMax="43" xr10:uidLastSave="{00000000-0000-0000-0000-000000000000}"/>
  <bookViews>
    <workbookView xWindow="-120" yWindow="-120" windowWidth="29040" windowHeight="15840" activeTab="2" xr2:uid="{D476576D-B126-48C2-97FE-62E45AACC69C}"/>
  </bookViews>
  <sheets>
    <sheet name="Creditors-Accruals" sheetId="1" r:id="rId1"/>
    <sheet name="Ring fenced grants" sheetId="2" r:id="rId2"/>
    <sheet name="School generated income review" sheetId="3" r:id="rId3"/>
  </sheets>
  <definedNames>
    <definedName name="_xlnm.Print_Titles" localSheetId="0">'Creditors-Accruals'!$1:$3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AMBDA_WF"/>
        <xcalcf:feature name="microsoft.com:LET_WF"/>
      </xcalcf:calcFeatures>
    </ext>
  </extLst>
</workbook>
</file>

<file path=xl/calcChain.xml><?xml version="1.0" encoding="utf-8"?>
<calcChain xmlns="http://schemas.openxmlformats.org/spreadsheetml/2006/main">
  <c r="H12" i="3" l="1"/>
  <c r="H11" i="3"/>
  <c r="H10" i="3"/>
  <c r="H9" i="3"/>
  <c r="H7" i="3"/>
  <c r="A46" i="1"/>
  <c r="A47" i="1"/>
  <c r="A45" i="1"/>
  <c r="A42" i="1" l="1"/>
  <c r="A43" i="1"/>
  <c r="A41" i="1"/>
  <c r="A29" i="1"/>
  <c r="A30" i="1"/>
  <c r="A31" i="1"/>
  <c r="A32" i="1"/>
  <c r="A33" i="1"/>
  <c r="A34" i="1"/>
  <c r="A35" i="1"/>
  <c r="A36" i="1"/>
  <c r="A37" i="1"/>
  <c r="A38" i="1"/>
  <c r="A28" i="1"/>
  <c r="J29" i="2"/>
  <c r="I29" i="2"/>
  <c r="L29" i="2" s="1"/>
  <c r="J28" i="2"/>
  <c r="I28" i="2"/>
  <c r="L28" i="2" s="1"/>
  <c r="J27" i="2"/>
  <c r="I27" i="2"/>
  <c r="L27" i="2" s="1"/>
  <c r="J26" i="2"/>
  <c r="I26" i="2"/>
  <c r="L26" i="2" s="1"/>
  <c r="I25" i="2"/>
  <c r="L25" i="2" s="1"/>
  <c r="J24" i="2"/>
  <c r="I24" i="2"/>
  <c r="L24" i="2" s="1"/>
  <c r="I23" i="2"/>
  <c r="L23" i="2" s="1"/>
  <c r="I22" i="2"/>
  <c r="L22" i="2" s="1"/>
  <c r="F22" i="2"/>
  <c r="I21" i="2"/>
  <c r="L21" i="2" s="1"/>
  <c r="F21" i="2"/>
  <c r="I19" i="2"/>
  <c r="L19" i="2" s="1"/>
  <c r="I18" i="2"/>
  <c r="L18" i="2" s="1"/>
  <c r="I17" i="2"/>
  <c r="L17" i="2" s="1"/>
  <c r="I16" i="2"/>
  <c r="K16" i="2" s="1"/>
  <c r="B39" i="1" s="1"/>
  <c r="I15" i="2"/>
  <c r="L15" i="2" s="1"/>
  <c r="I14" i="2"/>
  <c r="L14" i="2" s="1"/>
  <c r="I13" i="2"/>
  <c r="L13" i="2" s="1"/>
  <c r="I12" i="2"/>
  <c r="K12" i="2" s="1"/>
  <c r="B35" i="1" s="1"/>
  <c r="I11" i="2"/>
  <c r="L11" i="2" s="1"/>
  <c r="I10" i="2"/>
  <c r="L10" i="2" s="1"/>
  <c r="I9" i="2"/>
  <c r="L9" i="2" s="1"/>
  <c r="I8" i="2"/>
  <c r="K8" i="2" s="1"/>
  <c r="B31" i="1" s="1"/>
  <c r="I7" i="2"/>
  <c r="L7" i="2" s="1"/>
  <c r="I6" i="2"/>
  <c r="L6" i="2" s="1"/>
  <c r="I5" i="2"/>
  <c r="L5" i="2" s="1"/>
  <c r="C65" i="1"/>
  <c r="C57" i="1"/>
  <c r="B44" i="1" l="1"/>
  <c r="L8" i="2"/>
  <c r="K27" i="2"/>
  <c r="B46" i="1" s="1"/>
  <c r="L16" i="2"/>
  <c r="L12" i="2"/>
  <c r="K5" i="2"/>
  <c r="B28" i="1" s="1"/>
  <c r="K9" i="2"/>
  <c r="B32" i="1" s="1"/>
  <c r="K13" i="2"/>
  <c r="B36" i="1" s="1"/>
  <c r="K17" i="2"/>
  <c r="K24" i="2"/>
  <c r="K21" i="2"/>
  <c r="K6" i="2"/>
  <c r="B29" i="1" s="1"/>
  <c r="K10" i="2"/>
  <c r="B33" i="1" s="1"/>
  <c r="K14" i="2"/>
  <c r="B37" i="1" s="1"/>
  <c r="K18" i="2"/>
  <c r="K25" i="2"/>
  <c r="K28" i="2"/>
  <c r="B47" i="1" s="1"/>
  <c r="K22" i="2"/>
  <c r="K7" i="2"/>
  <c r="B30" i="1" s="1"/>
  <c r="K11" i="2"/>
  <c r="B34" i="1" s="1"/>
  <c r="K15" i="2"/>
  <c r="B38" i="1" s="1"/>
  <c r="K19" i="2"/>
  <c r="B41" i="1" s="1"/>
  <c r="K26" i="2"/>
  <c r="B45" i="1" s="1"/>
  <c r="K29" i="2"/>
  <c r="K23" i="2"/>
  <c r="C73" i="1"/>
  <c r="C8" i="1"/>
  <c r="C24" i="1"/>
  <c r="C14" i="1"/>
  <c r="B42" i="1" l="1"/>
  <c r="B43" i="1"/>
  <c r="B40" i="1"/>
  <c r="C49" i="1" s="1"/>
  <c r="C51" i="1" s="1"/>
</calcChain>
</file>

<file path=xl/sharedStrings.xml><?xml version="1.0" encoding="utf-8"?>
<sst xmlns="http://schemas.openxmlformats.org/spreadsheetml/2006/main" count="133" uniqueCount="114">
  <si>
    <t>School Name</t>
  </si>
  <si>
    <t>Roll Number</t>
  </si>
  <si>
    <t>12645J</t>
  </si>
  <si>
    <t>Date</t>
  </si>
  <si>
    <t>31/12/20XX</t>
  </si>
  <si>
    <t>€</t>
  </si>
  <si>
    <t>Creditors/Accruals</t>
  </si>
  <si>
    <t>Balance per accounts</t>
  </si>
  <si>
    <t>Invoices received not listed</t>
  </si>
  <si>
    <t>Subtotal</t>
  </si>
  <si>
    <t>Cleaning materials</t>
  </si>
  <si>
    <t>Total</t>
  </si>
  <si>
    <t>Post Primary School Sample</t>
  </si>
  <si>
    <t>Telephone</t>
  </si>
  <si>
    <t>Accruals/Expenses incurred but not invoiced</t>
  </si>
  <si>
    <t>Bord Gais</t>
  </si>
  <si>
    <t>Office supplier</t>
  </si>
  <si>
    <t>Prepayments</t>
  </si>
  <si>
    <t>School insurance for next year</t>
  </si>
  <si>
    <t xml:space="preserve">School books </t>
  </si>
  <si>
    <t>GRANT</t>
  </si>
  <si>
    <t>NOMINAL CODE</t>
  </si>
  <si>
    <t>ENTER € AMOUNT</t>
  </si>
  <si>
    <t>Book Grant</t>
  </si>
  <si>
    <t>Supervision &amp; Substitution Grant</t>
  </si>
  <si>
    <t>Bus Escort Grant</t>
  </si>
  <si>
    <t>Supervision &amp; Substitution Expense</t>
  </si>
  <si>
    <t>Bus Escort Salary Expense</t>
  </si>
  <si>
    <t>DSP School Meals Food Costs</t>
  </si>
  <si>
    <t>ICT Grant Non-Capital Expense</t>
  </si>
  <si>
    <t>Capital: ICT</t>
  </si>
  <si>
    <t>School Library Books Capital Grant</t>
  </si>
  <si>
    <t xml:space="preserve">School Library Books Capital Grant Expense </t>
  </si>
  <si>
    <t xml:space="preserve">WORKSHEET: CALCULATION UNSPENT GRANTS </t>
  </si>
  <si>
    <t>Comment</t>
  </si>
  <si>
    <t>Summary grants received in advance</t>
  </si>
  <si>
    <t>DEIS Grant (Only in DEIS schools)</t>
  </si>
  <si>
    <t>Summary school income received in advance</t>
  </si>
  <si>
    <t>School administaratoin charges</t>
  </si>
  <si>
    <t>Voluntary contributions</t>
  </si>
  <si>
    <t>Book rental receipts</t>
  </si>
  <si>
    <t>Transition year charges</t>
  </si>
  <si>
    <t>Ring fenced grants (See tab 2 for detail)</t>
  </si>
  <si>
    <t>Instructions:</t>
  </si>
  <si>
    <t>Payroll taxes</t>
  </si>
  <si>
    <t>VAT/RCT</t>
  </si>
  <si>
    <t>RCT</t>
  </si>
  <si>
    <t xml:space="preserve">Income Code </t>
  </si>
  <si>
    <t xml:space="preserve"> Income</t>
  </si>
  <si>
    <t>Income Amount €</t>
  </si>
  <si>
    <t>Expenditure Code</t>
  </si>
  <si>
    <t xml:space="preserve">Expenditure </t>
  </si>
  <si>
    <t>Expenditure Amount €</t>
  </si>
  <si>
    <t>Surplus/Deficit €</t>
  </si>
  <si>
    <r>
      <t>C</t>
    </r>
    <r>
      <rPr>
        <b/>
        <sz val="13"/>
        <color theme="1"/>
        <rFont val="Tw Cen MT"/>
        <family val="2"/>
      </rPr>
      <t>omment</t>
    </r>
  </si>
  <si>
    <t>Transition Year Income</t>
  </si>
  <si>
    <t>Transition Year Expense</t>
  </si>
  <si>
    <t>Mock Exam Income</t>
  </si>
  <si>
    <t>Mock Exam Expense</t>
  </si>
  <si>
    <t>After School Study Income</t>
  </si>
  <si>
    <t>After School Study Expense</t>
  </si>
  <si>
    <t>School Musical Income</t>
  </si>
  <si>
    <t>School Musical Expense</t>
  </si>
  <si>
    <t>School Tours Income</t>
  </si>
  <si>
    <t>School Tour Expense</t>
  </si>
  <si>
    <t xml:space="preserve">Review of school generated income </t>
  </si>
  <si>
    <r>
      <t>Transition Year Grant (</t>
    </r>
    <r>
      <rPr>
        <sz val="11"/>
        <color theme="1"/>
        <rFont val="Tw Cen MT"/>
        <family val="2"/>
      </rPr>
      <t>Due at year end)</t>
    </r>
  </si>
  <si>
    <t>Balance Unspent B/fwd</t>
  </si>
  <si>
    <t>Current Year Grant Income</t>
  </si>
  <si>
    <t>Current Year         Expenditure</t>
  </si>
  <si>
    <t>Current Year Surplus/Deficit</t>
  </si>
  <si>
    <t>Total Grant Unspent</t>
  </si>
  <si>
    <t>Note*</t>
  </si>
  <si>
    <t xml:space="preserve"> € AMOUNT</t>
  </si>
  <si>
    <t>Free Schoolbook Scheme Grant</t>
  </si>
  <si>
    <t>Free Schoolbook Grant Expense</t>
  </si>
  <si>
    <t xml:space="preserve">Free Schoolbook Scheme Administrion Grant </t>
  </si>
  <si>
    <t>Free Schoolbook Admin Salaries Expense</t>
  </si>
  <si>
    <t>JCSP Grant</t>
  </si>
  <si>
    <t>Related JCSP expenses</t>
  </si>
  <si>
    <t>Various</t>
  </si>
  <si>
    <t>Home School Liaison Grant (Part of Deis Grant)</t>
  </si>
  <si>
    <t>Home School Liaison Expense</t>
  </si>
  <si>
    <t>Science Implementation Grant</t>
  </si>
  <si>
    <t>Science Subjects Expense</t>
  </si>
  <si>
    <t>Mobile Phone Storage Solutions</t>
  </si>
  <si>
    <t>Capital Fixtures Fittings and Equipment Additions</t>
  </si>
  <si>
    <t>School excellence fund</t>
  </si>
  <si>
    <t>School Excellence Fund Expense</t>
  </si>
  <si>
    <t>DSP School Meals Grant</t>
  </si>
  <si>
    <t>Digital strategy/ICT Grant - Non capital</t>
  </si>
  <si>
    <t>Digital strategy/ICT Grant - Capital</t>
  </si>
  <si>
    <t>Digital Divide Grant (Non-Capital)</t>
  </si>
  <si>
    <t>Digital Divide Grant (Capital)</t>
  </si>
  <si>
    <t>Attendance Grant</t>
  </si>
  <si>
    <t>Misc</t>
  </si>
  <si>
    <t>Other Non Capital Grants ( Please specify)</t>
  </si>
  <si>
    <t>Other Capital Grants ( Please specify)</t>
  </si>
  <si>
    <t>Corresponding additions / grant expense code</t>
  </si>
  <si>
    <t xml:space="preserve">Special Class Start up - Fixtures, Fittings and Equipment </t>
  </si>
  <si>
    <t>Capital: Fixturees, Fittings and Equipment Additions</t>
  </si>
  <si>
    <t>Special Class Start up - ICT Capital</t>
  </si>
  <si>
    <t>Capital ICT Equipment</t>
  </si>
  <si>
    <t>Special Class Re-purposing works</t>
  </si>
  <si>
    <t>De Capital Building Grant Expense</t>
  </si>
  <si>
    <t>Special Class  Modular - Accomodation Grant</t>
  </si>
  <si>
    <t>Rent of Temporary Accomodation Expense</t>
  </si>
  <si>
    <t>Special Class -Specialised Furniture &amp;Equipment</t>
  </si>
  <si>
    <t>Special Education Equipment Expense</t>
  </si>
  <si>
    <t>Special Class Assistive Technology</t>
  </si>
  <si>
    <r>
      <rPr>
        <b/>
        <sz val="11"/>
        <rFont val="Calibri"/>
        <family val="2"/>
        <scheme val="minor"/>
      </rPr>
      <t>Balance Unspent Brought Foward :</t>
    </r>
    <r>
      <rPr>
        <sz val="11"/>
        <rFont val="Calibri"/>
        <family val="2"/>
        <scheme val="minor"/>
      </rPr>
      <t xml:space="preserve"> Balance of Unspent grant at September 1st in column D.</t>
    </r>
    <r>
      <rPr>
        <b/>
        <sz val="11"/>
        <rFont val="Calibri"/>
        <family val="2"/>
        <scheme val="minor"/>
      </rPr>
      <t xml:space="preserve">                                                                                                                                                                                                                                                                                                                                                                                           Current Year Income</t>
    </r>
    <r>
      <rPr>
        <sz val="11"/>
        <rFont val="Calibri"/>
        <family val="2"/>
        <scheme val="minor"/>
      </rPr>
      <t xml:space="preserve">: Review the Grant income nominal account on Sage 50 accounts, to ensure the postings are correct. Enter the total amount of the grant received in the current year into column F
</t>
    </r>
    <r>
      <rPr>
        <b/>
        <sz val="11"/>
        <rFont val="Calibri"/>
        <family val="2"/>
        <scheme val="minor"/>
      </rPr>
      <t>Current Year Expenditure:</t>
    </r>
    <r>
      <rPr>
        <sz val="11"/>
        <rFont val="Calibri"/>
        <family val="2"/>
        <scheme val="minor"/>
      </rPr>
      <t xml:space="preserve"> Review the expenditure nominal account on Sage 50 accounts, to ensure the postings are correct. Enter the total amount of the expenditure out of the grant for the current year in column I                                   </t>
    </r>
    <r>
      <rPr>
        <b/>
        <sz val="11"/>
        <rFont val="Calibri"/>
        <family val="2"/>
        <scheme val="minor"/>
      </rPr>
      <t xml:space="preserve">   </t>
    </r>
    <r>
      <rPr>
        <sz val="11"/>
        <rFont val="Calibri"/>
        <family val="2"/>
        <scheme val="minor"/>
      </rPr>
      <t xml:space="preserve">
</t>
    </r>
    <r>
      <rPr>
        <b/>
        <sz val="11"/>
        <rFont val="Calibri"/>
        <family val="2"/>
        <scheme val="minor"/>
      </rPr>
      <t xml:space="preserve">Current Year Surplus /Deficit </t>
    </r>
    <r>
      <rPr>
        <sz val="11"/>
        <rFont val="Calibri"/>
        <family val="2"/>
        <scheme val="minor"/>
      </rPr>
      <t xml:space="preserve">: A formula has been entered here in column J to automatically calculate the amount of the current year surplus/deficit for the current year                                                                                                                                                                                                                                                                                                          </t>
    </r>
    <r>
      <rPr>
        <b/>
        <sz val="11"/>
        <rFont val="Calibri"/>
        <family val="2"/>
        <scheme val="minor"/>
      </rPr>
      <t xml:space="preserve">Total Unspent Grant: </t>
    </r>
    <r>
      <rPr>
        <sz val="11"/>
        <rFont val="Calibri"/>
        <family val="2"/>
        <scheme val="minor"/>
      </rPr>
      <t xml:space="preserve">A formula has been entered here in column L to automatically calculate the total amount of unspent grant.
</t>
    </r>
    <r>
      <rPr>
        <b/>
        <sz val="11"/>
        <color rgb="FFFF0000"/>
        <rFont val="Calibri"/>
        <family val="2"/>
        <scheme val="minor"/>
      </rPr>
      <t>Note*</t>
    </r>
    <r>
      <rPr>
        <sz val="11"/>
        <rFont val="Calibri"/>
        <family val="2"/>
        <scheme val="minor"/>
      </rPr>
      <t xml:space="preserve"> Where expenditure exceeds grant received, column N gives a warning message, if grant money is due to be received this can be accounted for by debiting code 1730 Grants due and crediting the relevant income code.</t>
    </r>
  </si>
  <si>
    <t>Digital strategy/ICT Grant</t>
  </si>
  <si>
    <t>Digital Divide Grant</t>
  </si>
  <si>
    <t>Special Class Start up Grant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</si>
</sst>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_-* #,##0_-;\-* #,##0_-;_-* &quot;-&quot;??_-;_-@_-"/>
    <numFmt numFmtId="165" formatCode="0_ ;[Red]\-0\ "/>
    <numFmt numFmtId="166" formatCode="_-[$€-2]\ * #,##0.00_-;\-[$€-2]\ * #,##0.00_-;_-[$€-2]\ * &quot;-&quot;??_-;_-@_-"/>
  </numFmts>
  <fonts count="23" x14ac:knownFonts="1">
    <font>
      <sz val="11"/>
      <color theme="1"/>
      <name val="Calibri"/>
      <family val="2"/>
      <scheme val="minor"/>
    </font>
    <font>
      <sz val="11"/>
      <color theme="1"/>
      <name val="Calibri"/>
      <family val="2"/>
      <scheme val="minor"/>
    </font>
    <font>
      <b/>
      <sz val="11"/>
      <color theme="1"/>
      <name val="Calibri"/>
      <family val="2"/>
      <scheme val="minor"/>
    </font>
    <font>
      <b/>
      <sz val="14"/>
      <color theme="1"/>
      <name val="Calibri"/>
      <family val="2"/>
      <scheme val="minor"/>
    </font>
    <font>
      <b/>
      <sz val="12"/>
      <name val="Calibri"/>
      <family val="2"/>
      <scheme val="minor"/>
    </font>
    <font>
      <b/>
      <sz val="12"/>
      <color rgb="FFFF0000"/>
      <name val="Calibri"/>
      <family val="2"/>
      <scheme val="minor"/>
    </font>
    <font>
      <sz val="12"/>
      <name val="Calibri"/>
      <family val="2"/>
      <scheme val="minor"/>
    </font>
    <font>
      <sz val="13"/>
      <color theme="1"/>
      <name val="Tw Cen MT"/>
      <family val="2"/>
    </font>
    <font>
      <b/>
      <sz val="18"/>
      <name val="Calibri"/>
      <family val="2"/>
      <scheme val="minor"/>
    </font>
    <font>
      <sz val="11"/>
      <name val="Calibri"/>
      <family val="2"/>
      <scheme val="minor"/>
    </font>
    <font>
      <b/>
      <sz val="11"/>
      <name val="Calibri"/>
      <family val="2"/>
      <scheme val="minor"/>
    </font>
    <font>
      <b/>
      <sz val="14"/>
      <color theme="0"/>
      <name val="Calibri"/>
      <family val="2"/>
      <scheme val="minor"/>
    </font>
    <font>
      <sz val="11"/>
      <color theme="1"/>
      <name val="Arial"/>
      <family val="2"/>
    </font>
    <font>
      <b/>
      <sz val="13"/>
      <color theme="1"/>
      <name val="Tw Cen MT"/>
      <family val="2"/>
    </font>
    <font>
      <sz val="10"/>
      <color theme="1"/>
      <name val="Tw Cen MT"/>
      <family val="2"/>
    </font>
    <font>
      <sz val="11"/>
      <color theme="1"/>
      <name val="Tw Cen MT"/>
      <family val="2"/>
    </font>
    <font>
      <b/>
      <sz val="11"/>
      <color rgb="FFFF0000"/>
      <name val="Calibri"/>
      <family val="2"/>
      <scheme val="minor"/>
    </font>
    <font>
      <b/>
      <sz val="12"/>
      <color rgb="FF000000"/>
      <name val="Calibri"/>
      <family val="2"/>
      <scheme val="minor"/>
    </font>
    <font>
      <sz val="11"/>
      <color theme="1" tint="4.9989318521683403E-2"/>
      <name val="Calibri"/>
      <family val="2"/>
      <scheme val="minor"/>
    </font>
    <font>
      <sz val="12"/>
      <color rgb="FF000000"/>
      <name val="Calibri"/>
      <family val="2"/>
      <scheme val="minor"/>
    </font>
    <font>
      <sz val="12"/>
      <color theme="1"/>
      <name val="Calibri"/>
      <family val="2"/>
      <scheme val="minor"/>
    </font>
    <font>
      <sz val="11"/>
      <color rgb="FF000000"/>
      <name val="Calibri"/>
      <family val="2"/>
      <scheme val="minor"/>
    </font>
    <font>
      <sz val="12"/>
      <color rgb="FFFF0000"/>
      <name val="Calibri"/>
      <family val="2"/>
      <scheme val="minor"/>
    </font>
  </fonts>
  <fills count="10">
    <fill>
      <patternFill patternType="none"/>
    </fill>
    <fill>
      <patternFill patternType="gray125"/>
    </fill>
    <fill>
      <patternFill patternType="solid">
        <fgColor theme="8" tint="0.79998168889431442"/>
        <bgColor indexed="64"/>
      </patternFill>
    </fill>
    <fill>
      <patternFill patternType="solid">
        <fgColor theme="4" tint="0.39997558519241921"/>
        <bgColor indexed="64"/>
      </patternFill>
    </fill>
    <fill>
      <patternFill patternType="solid">
        <fgColor rgb="FFB4C6E7"/>
        <bgColor rgb="FF000000"/>
      </patternFill>
    </fill>
    <fill>
      <patternFill patternType="solid">
        <fgColor rgb="FFFFFF00"/>
        <bgColor indexed="64"/>
      </patternFill>
    </fill>
    <fill>
      <patternFill patternType="solid">
        <fgColor theme="4" tint="-0.249977111117893"/>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theme="8" tint="0.59999389629810485"/>
        <bgColor indexed="64"/>
      </patternFill>
    </fill>
  </fills>
  <borders count="29">
    <border>
      <left/>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style="double">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right style="medium">
        <color indexed="64"/>
      </right>
      <top/>
      <bottom style="medium">
        <color indexed="64"/>
      </bottom>
      <diagonal/>
    </border>
    <border>
      <left style="thin">
        <color indexed="64"/>
      </left>
      <right style="thin">
        <color indexed="64"/>
      </right>
      <top/>
      <bottom/>
      <diagonal/>
    </border>
    <border>
      <left/>
      <right style="medium">
        <color indexed="64"/>
      </right>
      <top style="medium">
        <color indexed="64"/>
      </top>
      <bottom/>
      <diagonal/>
    </border>
    <border>
      <left style="medium">
        <color rgb="FF000000"/>
      </left>
      <right/>
      <top style="medium">
        <color rgb="FF000000"/>
      </top>
      <bottom style="medium">
        <color rgb="FF000000"/>
      </bottom>
      <diagonal/>
    </border>
    <border>
      <left style="medium">
        <color indexed="64"/>
      </left>
      <right style="thin">
        <color indexed="64"/>
      </right>
      <top/>
      <bottom style="medium">
        <color rgb="FF000000"/>
      </bottom>
      <diagonal/>
    </border>
    <border>
      <left style="thin">
        <color indexed="64"/>
      </left>
      <right style="medium">
        <color indexed="64"/>
      </right>
      <top/>
      <bottom style="medium">
        <color rgb="FF000000"/>
      </bottom>
      <diagonal/>
    </border>
    <border>
      <left style="medium">
        <color indexed="64"/>
      </left>
      <right style="thin">
        <color indexed="64"/>
      </right>
      <top style="medium">
        <color rgb="FF000000"/>
      </top>
      <bottom style="medium">
        <color rgb="FF000000"/>
      </bottom>
      <diagonal/>
    </border>
    <border>
      <left style="thin">
        <color indexed="64"/>
      </left>
      <right style="medium">
        <color indexed="64"/>
      </right>
      <top style="medium">
        <color rgb="FF000000"/>
      </top>
      <bottom style="medium">
        <color rgb="FF000000"/>
      </bottom>
      <diagonal/>
    </border>
    <border>
      <left/>
      <right/>
      <top style="medium">
        <color rgb="FF000000"/>
      </top>
      <bottom style="medium">
        <color rgb="FF000000"/>
      </bottom>
      <diagonal/>
    </border>
    <border>
      <left style="thin">
        <color indexed="64"/>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rgb="FF000000"/>
      </left>
      <right style="thin">
        <color rgb="FF000000"/>
      </right>
      <top style="thin">
        <color rgb="FF000000"/>
      </top>
      <bottom style="thin">
        <color rgb="FF000000"/>
      </bottom>
      <diagonal/>
    </border>
    <border>
      <left/>
      <right style="thin">
        <color indexed="64"/>
      </right>
      <top style="thin">
        <color indexed="64"/>
      </top>
      <bottom style="thin">
        <color indexed="64"/>
      </bottom>
      <diagonal/>
    </border>
  </borders>
  <cellStyleXfs count="4">
    <xf numFmtId="0" fontId="0"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cellStyleXfs>
  <cellXfs count="100">
    <xf numFmtId="0" fontId="0" fillId="0" borderId="0" xfId="0"/>
    <xf numFmtId="0" fontId="3" fillId="0" borderId="0" xfId="0" applyFont="1"/>
    <xf numFmtId="0" fontId="3" fillId="2" borderId="0" xfId="0" applyFont="1" applyFill="1"/>
    <xf numFmtId="0" fontId="3" fillId="0" borderId="1" xfId="0" applyFont="1" applyBorder="1"/>
    <xf numFmtId="14" fontId="3" fillId="2" borderId="1" xfId="0" applyNumberFormat="1" applyFont="1" applyFill="1" applyBorder="1"/>
    <xf numFmtId="0" fontId="3" fillId="3" borderId="2" xfId="0" applyFont="1" applyFill="1" applyBorder="1"/>
    <xf numFmtId="0" fontId="3" fillId="3" borderId="3" xfId="0" applyFont="1" applyFill="1" applyBorder="1" applyAlignment="1">
      <alignment horizontal="center" wrapText="1"/>
    </xf>
    <xf numFmtId="14" fontId="3" fillId="0" borderId="0" xfId="0" applyNumberFormat="1" applyFont="1"/>
    <xf numFmtId="0" fontId="0" fillId="0" borderId="0" xfId="0" applyAlignment="1">
      <alignment horizontal="right"/>
    </xf>
    <xf numFmtId="0" fontId="2" fillId="0" borderId="0" xfId="0" applyFont="1"/>
    <xf numFmtId="0" fontId="3" fillId="0" borderId="0" xfId="0" applyFont="1" applyAlignment="1">
      <alignment horizontal="right"/>
    </xf>
    <xf numFmtId="0" fontId="3" fillId="3" borderId="2" xfId="0" applyFont="1" applyFill="1" applyBorder="1" applyAlignment="1">
      <alignment horizontal="right"/>
    </xf>
    <xf numFmtId="43" fontId="0" fillId="0" borderId="0" xfId="1" applyFont="1"/>
    <xf numFmtId="43" fontId="0" fillId="0" borderId="6" xfId="0" applyNumberFormat="1" applyBorder="1"/>
    <xf numFmtId="0" fontId="0" fillId="0" borderId="6" xfId="0" applyBorder="1"/>
    <xf numFmtId="0" fontId="6" fillId="0" borderId="11" xfId="0" applyFont="1" applyBorder="1"/>
    <xf numFmtId="0" fontId="6" fillId="0" borderId="0" xfId="0" applyFont="1"/>
    <xf numFmtId="0" fontId="4" fillId="4" borderId="2" xfId="0" applyFont="1" applyFill="1" applyBorder="1" applyAlignment="1">
      <alignment horizontal="left" vertical="center" wrapText="1"/>
    </xf>
    <xf numFmtId="0" fontId="9" fillId="6" borderId="0" xfId="0" applyFont="1" applyFill="1"/>
    <xf numFmtId="0" fontId="11" fillId="6" borderId="0" xfId="0" applyFont="1" applyFill="1"/>
    <xf numFmtId="0" fontId="0" fillId="0" borderId="11" xfId="0" applyBorder="1"/>
    <xf numFmtId="0" fontId="12" fillId="0" borderId="8" xfId="0" applyFont="1" applyBorder="1" applyAlignment="1">
      <alignment vertical="center" wrapText="1"/>
    </xf>
    <xf numFmtId="0" fontId="12" fillId="0" borderId="13" xfId="0" applyFont="1" applyBorder="1" applyAlignment="1">
      <alignment vertical="center" wrapText="1"/>
    </xf>
    <xf numFmtId="0" fontId="12" fillId="0" borderId="0" xfId="0" applyFont="1" applyAlignment="1">
      <alignment vertical="center" wrapText="1"/>
    </xf>
    <xf numFmtId="0" fontId="3" fillId="2" borderId="0" xfId="0" applyFont="1" applyFill="1" applyAlignment="1">
      <alignment horizontal="left"/>
    </xf>
    <xf numFmtId="0" fontId="6" fillId="5" borderId="11" xfId="0" applyFont="1" applyFill="1" applyBorder="1"/>
    <xf numFmtId="0" fontId="0" fillId="0" borderId="5" xfId="0" applyBorder="1"/>
    <xf numFmtId="0" fontId="13" fillId="0" borderId="12" xfId="0" applyFont="1" applyBorder="1" applyAlignment="1">
      <alignment vertical="center" wrapText="1"/>
    </xf>
    <xf numFmtId="0" fontId="2" fillId="0" borderId="12" xfId="0" applyFont="1" applyBorder="1" applyAlignment="1">
      <alignment vertical="center" wrapText="1"/>
    </xf>
    <xf numFmtId="0" fontId="7" fillId="0" borderId="14" xfId="0" applyFont="1" applyBorder="1" applyAlignment="1">
      <alignment vertical="center" wrapText="1"/>
    </xf>
    <xf numFmtId="0" fontId="2" fillId="0" borderId="14" xfId="0" applyFont="1" applyBorder="1" applyAlignment="1">
      <alignment vertical="center" wrapText="1"/>
    </xf>
    <xf numFmtId="0" fontId="13" fillId="0" borderId="14" xfId="0" applyFont="1" applyBorder="1" applyAlignment="1">
      <alignment vertical="center" wrapText="1"/>
    </xf>
    <xf numFmtId="0" fontId="4" fillId="4" borderId="3" xfId="0" applyFont="1" applyFill="1" applyBorder="1" applyAlignment="1">
      <alignment horizontal="center" vertical="top" wrapText="1"/>
    </xf>
    <xf numFmtId="0" fontId="4" fillId="4" borderId="2" xfId="0" applyFont="1" applyFill="1" applyBorder="1" applyAlignment="1">
      <alignment horizontal="left" vertical="top" wrapText="1"/>
    </xf>
    <xf numFmtId="0" fontId="16" fillId="8" borderId="8" xfId="0" applyFont="1" applyFill="1" applyBorder="1" applyAlignment="1">
      <alignment horizontal="center" vertical="top" wrapText="1"/>
    </xf>
    <xf numFmtId="0" fontId="4" fillId="4" borderId="16" xfId="0" applyFont="1" applyFill="1" applyBorder="1" applyAlignment="1">
      <alignment horizontal="center" vertical="top" wrapText="1"/>
    </xf>
    <xf numFmtId="0" fontId="4" fillId="4" borderId="17" xfId="0" applyFont="1" applyFill="1" applyBorder="1" applyAlignment="1">
      <alignment horizontal="left" vertical="center" wrapText="1"/>
    </xf>
    <xf numFmtId="0" fontId="4" fillId="4" borderId="18" xfId="0" applyFont="1" applyFill="1" applyBorder="1" applyAlignment="1">
      <alignment horizontal="center" vertical="center" wrapText="1"/>
    </xf>
    <xf numFmtId="0" fontId="5" fillId="4" borderId="19" xfId="0" applyFont="1" applyFill="1" applyBorder="1" applyAlignment="1">
      <alignment horizontal="center" vertical="center" wrapText="1"/>
    </xf>
    <xf numFmtId="0" fontId="4" fillId="4" borderId="20" xfId="0" applyFont="1" applyFill="1" applyBorder="1" applyAlignment="1">
      <alignment horizontal="left" vertical="center" wrapText="1"/>
    </xf>
    <xf numFmtId="0" fontId="5" fillId="4" borderId="21" xfId="0" applyFont="1" applyFill="1" applyBorder="1" applyAlignment="1">
      <alignment horizontal="left" vertical="center" wrapText="1"/>
    </xf>
    <xf numFmtId="0" fontId="5" fillId="4" borderId="22" xfId="0" applyFont="1" applyFill="1" applyBorder="1" applyAlignment="1">
      <alignment horizontal="left" vertical="center" wrapText="1"/>
    </xf>
    <xf numFmtId="0" fontId="4" fillId="4" borderId="20" xfId="0" applyFont="1" applyFill="1" applyBorder="1" applyAlignment="1">
      <alignment horizontal="center" vertical="center" wrapText="1"/>
    </xf>
    <xf numFmtId="0" fontId="5" fillId="4" borderId="23" xfId="0" applyFont="1" applyFill="1" applyBorder="1" applyAlignment="1">
      <alignment horizontal="center" vertical="center" wrapText="1"/>
    </xf>
    <xf numFmtId="164" fontId="4" fillId="4" borderId="17" xfId="1" applyNumberFormat="1" applyFont="1" applyFill="1" applyBorder="1" applyAlignment="1">
      <alignment horizontal="center" vertical="center" wrapText="1"/>
    </xf>
    <xf numFmtId="0" fontId="17" fillId="4" borderId="4" xfId="0" applyFont="1" applyFill="1" applyBorder="1" applyAlignment="1">
      <alignment horizontal="center" vertical="center" wrapText="1"/>
    </xf>
    <xf numFmtId="0" fontId="17" fillId="4" borderId="8" xfId="0" applyFont="1" applyFill="1" applyBorder="1" applyAlignment="1">
      <alignment horizontal="center" vertical="center" wrapText="1"/>
    </xf>
    <xf numFmtId="0" fontId="5" fillId="4" borderId="24" xfId="0" applyFont="1" applyFill="1" applyBorder="1" applyAlignment="1">
      <alignment horizontal="left" vertical="center" wrapText="1"/>
    </xf>
    <xf numFmtId="0" fontId="18" fillId="0" borderId="15" xfId="0" applyFont="1" applyBorder="1" applyAlignment="1">
      <alignment horizontal="center"/>
    </xf>
    <xf numFmtId="43" fontId="19" fillId="5" borderId="11" xfId="1" applyFont="1" applyFill="1" applyBorder="1"/>
    <xf numFmtId="0" fontId="6" fillId="0" borderId="11" xfId="0" applyFont="1" applyBorder="1" applyAlignment="1">
      <alignment horizontal="center"/>
    </xf>
    <xf numFmtId="0" fontId="6" fillId="5" borderId="25" xfId="0" applyFont="1" applyFill="1" applyBorder="1"/>
    <xf numFmtId="165" fontId="17" fillId="0" borderId="4" xfId="0" applyNumberFormat="1" applyFont="1" applyBorder="1" applyAlignment="1">
      <alignment horizontal="center"/>
    </xf>
    <xf numFmtId="43" fontId="10" fillId="0" borderId="26" xfId="1" applyFont="1" applyBorder="1" applyAlignment="1">
      <alignment horizontal="left"/>
    </xf>
    <xf numFmtId="0" fontId="18" fillId="0" borderId="11" xfId="0" applyFont="1" applyBorder="1" applyAlignment="1">
      <alignment horizontal="center"/>
    </xf>
    <xf numFmtId="0" fontId="19" fillId="0" borderId="0" xfId="0" applyFont="1"/>
    <xf numFmtId="0" fontId="6" fillId="0" borderId="15" xfId="0" applyFont="1" applyBorder="1" applyAlignment="1">
      <alignment horizontal="center"/>
    </xf>
    <xf numFmtId="43" fontId="6" fillId="5" borderId="11" xfId="1" applyFont="1" applyFill="1" applyBorder="1"/>
    <xf numFmtId="0" fontId="20" fillId="0" borderId="0" xfId="0" applyFont="1"/>
    <xf numFmtId="0" fontId="19" fillId="0" borderId="11" xfId="0" applyFont="1" applyBorder="1"/>
    <xf numFmtId="0" fontId="21" fillId="0" borderId="11" xfId="0" applyFont="1" applyBorder="1" applyAlignment="1">
      <alignment horizontal="center"/>
    </xf>
    <xf numFmtId="0" fontId="19" fillId="0" borderId="11" xfId="0" applyFont="1" applyBorder="1" applyAlignment="1">
      <alignment horizontal="center"/>
    </xf>
    <xf numFmtId="0" fontId="21" fillId="0" borderId="11" xfId="0" applyFont="1" applyBorder="1"/>
    <xf numFmtId="0" fontId="6" fillId="9" borderId="11" xfId="0" applyFont="1" applyFill="1" applyBorder="1"/>
    <xf numFmtId="0" fontId="18" fillId="9" borderId="11" xfId="0" applyFont="1" applyFill="1" applyBorder="1" applyAlignment="1">
      <alignment horizontal="center"/>
    </xf>
    <xf numFmtId="0" fontId="6" fillId="9" borderId="11" xfId="0" applyFont="1" applyFill="1" applyBorder="1" applyAlignment="1">
      <alignment horizontal="center"/>
    </xf>
    <xf numFmtId="165" fontId="17" fillId="9" borderId="4" xfId="0" applyNumberFormat="1" applyFont="1" applyFill="1" applyBorder="1" applyAlignment="1">
      <alignment horizontal="center"/>
    </xf>
    <xf numFmtId="43" fontId="10" fillId="9" borderId="26" xfId="1" applyFont="1" applyFill="1" applyBorder="1" applyAlignment="1">
      <alignment horizontal="left"/>
    </xf>
    <xf numFmtId="0" fontId="18" fillId="9" borderId="15" xfId="0" applyFont="1" applyFill="1" applyBorder="1" applyAlignment="1">
      <alignment horizontal="center"/>
    </xf>
    <xf numFmtId="0" fontId="19" fillId="0" borderId="11" xfId="0" applyFont="1" applyBorder="1" applyAlignment="1">
      <alignment wrapText="1"/>
    </xf>
    <xf numFmtId="43" fontId="6" fillId="5" borderId="25" xfId="1" applyFont="1" applyFill="1" applyBorder="1"/>
    <xf numFmtId="0" fontId="6" fillId="0" borderId="25" xfId="0" applyFont="1" applyBorder="1" applyAlignment="1">
      <alignment horizontal="center"/>
    </xf>
    <xf numFmtId="0" fontId="6" fillId="0" borderId="27" xfId="0" applyFont="1" applyBorder="1"/>
    <xf numFmtId="0" fontId="6" fillId="0" borderId="27" xfId="0" applyFont="1" applyBorder="1" applyAlignment="1">
      <alignment horizontal="center"/>
    </xf>
    <xf numFmtId="43" fontId="19" fillId="5" borderId="28" xfId="1" applyFont="1" applyFill="1" applyBorder="1"/>
    <xf numFmtId="0" fontId="19" fillId="0" borderId="27" xfId="0" applyFont="1" applyBorder="1"/>
    <xf numFmtId="0" fontId="22" fillId="0" borderId="27" xfId="0" applyFont="1" applyBorder="1" applyAlignment="1">
      <alignment horizontal="center"/>
    </xf>
    <xf numFmtId="0" fontId="22" fillId="5" borderId="28" xfId="0" applyFont="1" applyFill="1" applyBorder="1"/>
    <xf numFmtId="166" fontId="19" fillId="5" borderId="11" xfId="0" applyNumberFormat="1" applyFont="1" applyFill="1" applyBorder="1"/>
    <xf numFmtId="0" fontId="19" fillId="0" borderId="25" xfId="0" applyFont="1" applyBorder="1"/>
    <xf numFmtId="0" fontId="20" fillId="0" borderId="25" xfId="0" applyFont="1" applyBorder="1" applyAlignment="1">
      <alignment horizontal="center"/>
    </xf>
    <xf numFmtId="0" fontId="20" fillId="0" borderId="11" xfId="0" applyFont="1" applyBorder="1" applyAlignment="1">
      <alignment horizontal="center"/>
    </xf>
    <xf numFmtId="0" fontId="9" fillId="7" borderId="0" xfId="0" applyFont="1" applyFill="1" applyAlignment="1">
      <alignment horizontal="left" vertical="top" wrapText="1"/>
    </xf>
    <xf numFmtId="0" fontId="4" fillId="4" borderId="11" xfId="0" applyFont="1" applyFill="1" applyBorder="1" applyAlignment="1">
      <alignment horizontal="center" vertical="center" wrapText="1"/>
    </xf>
    <xf numFmtId="0" fontId="0" fillId="0" borderId="11" xfId="0" applyBorder="1" applyAlignment="1">
      <alignment vertical="center"/>
    </xf>
    <xf numFmtId="0" fontId="8" fillId="8" borderId="0" xfId="0" applyFont="1" applyFill="1" applyAlignment="1">
      <alignment horizontal="center"/>
    </xf>
    <xf numFmtId="0" fontId="4" fillId="4" borderId="3" xfId="0" applyFont="1" applyFill="1" applyBorder="1" applyAlignment="1">
      <alignment horizontal="center" vertical="top" wrapText="1"/>
    </xf>
    <xf numFmtId="0" fontId="4" fillId="4" borderId="16" xfId="0" applyFont="1" applyFill="1" applyBorder="1" applyAlignment="1">
      <alignment horizontal="center" vertical="top" wrapText="1"/>
    </xf>
    <xf numFmtId="0" fontId="4" fillId="4" borderId="2" xfId="0" applyFont="1" applyFill="1" applyBorder="1" applyAlignment="1">
      <alignment horizontal="center" vertical="top" wrapText="1"/>
    </xf>
    <xf numFmtId="0" fontId="0" fillId="0" borderId="16" xfId="0" applyBorder="1" applyAlignment="1">
      <alignment horizontal="center" vertical="top" wrapText="1"/>
    </xf>
    <xf numFmtId="0" fontId="14" fillId="0" borderId="7" xfId="0" applyFont="1" applyBorder="1" applyAlignment="1">
      <alignment vertical="center" wrapText="1"/>
    </xf>
    <xf numFmtId="0" fontId="14" fillId="0" borderId="9" xfId="0" applyFont="1" applyBorder="1" applyAlignment="1">
      <alignment vertical="center" wrapText="1"/>
    </xf>
    <xf numFmtId="0" fontId="14" fillId="0" borderId="12" xfId="0" applyFont="1" applyBorder="1" applyAlignment="1">
      <alignment vertical="center" wrapText="1"/>
    </xf>
    <xf numFmtId="0" fontId="0" fillId="0" borderId="0" xfId="0" applyAlignment="1">
      <alignment horizontal="center"/>
    </xf>
    <xf numFmtId="0" fontId="13" fillId="0" borderId="12" xfId="0" applyFont="1" applyBorder="1" applyAlignment="1">
      <alignment horizontal="center" vertical="center" wrapText="1"/>
    </xf>
    <xf numFmtId="0" fontId="13" fillId="0" borderId="14" xfId="0" applyFont="1" applyBorder="1" applyAlignment="1">
      <alignment horizontal="center" vertical="center" wrapText="1"/>
    </xf>
    <xf numFmtId="0" fontId="7" fillId="0" borderId="14" xfId="0" applyFont="1" applyBorder="1" applyAlignment="1">
      <alignment horizontal="center" vertical="center" wrapText="1"/>
    </xf>
    <xf numFmtId="0" fontId="2" fillId="0" borderId="0" xfId="0" applyFont="1" applyAlignment="1">
      <alignment horizontal="center" vertical="center"/>
    </xf>
    <xf numFmtId="0" fontId="13" fillId="0" borderId="8" xfId="0" applyFont="1" applyBorder="1" applyAlignment="1">
      <alignment horizontal="center" vertical="center" wrapText="1"/>
    </xf>
    <xf numFmtId="0" fontId="7" fillId="0" borderId="10" xfId="0" applyFont="1" applyBorder="1" applyAlignment="1">
      <alignment horizontal="center" vertical="center" wrapText="1"/>
    </xf>
  </cellXfs>
  <cellStyles count="4">
    <cellStyle name="Comma" xfId="1" builtinId="3"/>
    <cellStyle name="Comma 2" xfId="3" xr:uid="{A3DEB357-936C-4AA3-A6F0-F3D740DFF8BB}"/>
    <cellStyle name="Comma 3" xfId="2" xr:uid="{86B25268-0F79-4532-959A-54227C2AD67B}"/>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4FD958-1A18-44C4-B9DF-59FC0AB32F4A}">
  <dimension ref="A1:E74"/>
  <sheetViews>
    <sheetView zoomScale="85" zoomScaleNormal="85" workbookViewId="0">
      <selection activeCell="C51" sqref="C51"/>
    </sheetView>
  </sheetViews>
  <sheetFormatPr defaultRowHeight="15" x14ac:dyDescent="0.25"/>
  <cols>
    <col min="1" max="1" width="50" customWidth="1"/>
    <col min="2" max="2" width="29.140625" customWidth="1"/>
    <col min="3" max="3" width="11.42578125" customWidth="1"/>
  </cols>
  <sheetData>
    <row r="1" spans="1:5" ht="18.75" x14ac:dyDescent="0.3">
      <c r="A1" s="1" t="s">
        <v>0</v>
      </c>
      <c r="B1" s="24" t="s">
        <v>12</v>
      </c>
      <c r="C1" s="24"/>
      <c r="D1" s="1"/>
      <c r="E1" s="1"/>
    </row>
    <row r="2" spans="1:5" ht="18.75" x14ac:dyDescent="0.3">
      <c r="A2" s="1" t="s">
        <v>1</v>
      </c>
      <c r="B2" s="2" t="s">
        <v>2</v>
      </c>
      <c r="C2" s="2"/>
      <c r="D2" s="1"/>
      <c r="E2" s="1"/>
    </row>
    <row r="3" spans="1:5" ht="19.5" thickBot="1" x14ac:dyDescent="0.35">
      <c r="A3" s="3" t="s">
        <v>3</v>
      </c>
      <c r="B3" s="4" t="s">
        <v>4</v>
      </c>
      <c r="C3" s="4"/>
      <c r="D3" s="7"/>
      <c r="E3" s="7"/>
    </row>
    <row r="4" spans="1:5" ht="19.5" thickBot="1" x14ac:dyDescent="0.35">
      <c r="A4" s="1"/>
      <c r="E4" s="7"/>
    </row>
    <row r="5" spans="1:5" ht="18.75" x14ac:dyDescent="0.3">
      <c r="A5" s="5" t="s">
        <v>6</v>
      </c>
      <c r="B5" s="6"/>
      <c r="C5" s="11" t="s">
        <v>11</v>
      </c>
    </row>
    <row r="6" spans="1:5" ht="18.75" x14ac:dyDescent="0.3">
      <c r="B6" s="10" t="s">
        <v>5</v>
      </c>
      <c r="C6" s="10" t="s">
        <v>5</v>
      </c>
    </row>
    <row r="8" spans="1:5" ht="18.75" x14ac:dyDescent="0.3">
      <c r="A8" s="1" t="s">
        <v>7</v>
      </c>
      <c r="B8" s="8">
        <v>1300</v>
      </c>
      <c r="C8" s="26">
        <f>B8</f>
        <v>1300</v>
      </c>
    </row>
    <row r="10" spans="1:5" ht="18.75" x14ac:dyDescent="0.3">
      <c r="A10" s="1" t="s">
        <v>8</v>
      </c>
    </row>
    <row r="11" spans="1:5" x14ac:dyDescent="0.25">
      <c r="A11" t="s">
        <v>15</v>
      </c>
      <c r="B11">
        <v>1500</v>
      </c>
    </row>
    <row r="12" spans="1:5" x14ac:dyDescent="0.25">
      <c r="A12" t="s">
        <v>13</v>
      </c>
      <c r="B12">
        <v>600</v>
      </c>
    </row>
    <row r="14" spans="1:5" x14ac:dyDescent="0.25">
      <c r="A14" s="9" t="s">
        <v>9</v>
      </c>
      <c r="C14" s="26">
        <f>SUM(B11:B14)</f>
        <v>2100</v>
      </c>
    </row>
    <row r="16" spans="1:5" ht="18.75" x14ac:dyDescent="0.3">
      <c r="A16" s="1" t="s">
        <v>14</v>
      </c>
    </row>
    <row r="17" spans="1:3" x14ac:dyDescent="0.25">
      <c r="A17" t="s">
        <v>10</v>
      </c>
      <c r="B17" s="8">
        <v>300</v>
      </c>
    </row>
    <row r="18" spans="1:3" x14ac:dyDescent="0.25">
      <c r="B18" s="8"/>
    </row>
    <row r="19" spans="1:3" x14ac:dyDescent="0.25">
      <c r="A19" t="s">
        <v>16</v>
      </c>
      <c r="B19" s="8">
        <v>120</v>
      </c>
    </row>
    <row r="20" spans="1:3" x14ac:dyDescent="0.25">
      <c r="A20" t="s">
        <v>44</v>
      </c>
      <c r="B20" s="8">
        <v>564</v>
      </c>
    </row>
    <row r="21" spans="1:3" x14ac:dyDescent="0.25">
      <c r="A21" t="s">
        <v>45</v>
      </c>
      <c r="B21" s="8">
        <v>135</v>
      </c>
    </row>
    <row r="22" spans="1:3" x14ac:dyDescent="0.25">
      <c r="A22" t="s">
        <v>46</v>
      </c>
      <c r="B22" s="8">
        <v>0</v>
      </c>
    </row>
    <row r="24" spans="1:3" x14ac:dyDescent="0.25">
      <c r="A24" s="9" t="s">
        <v>9</v>
      </c>
      <c r="C24" s="26">
        <f>SUM(B17:B24)</f>
        <v>1119</v>
      </c>
    </row>
    <row r="25" spans="1:3" ht="16.899999999999999" customHeight="1" x14ac:dyDescent="0.25"/>
    <row r="27" spans="1:3" ht="18.75" x14ac:dyDescent="0.3">
      <c r="A27" s="1" t="s">
        <v>42</v>
      </c>
    </row>
    <row r="28" spans="1:3" ht="15.75" x14ac:dyDescent="0.25">
      <c r="A28" s="16" t="str">
        <f>'Ring fenced grants'!A5</f>
        <v>Free Schoolbook Scheme Grant</v>
      </c>
      <c r="B28">
        <f>'Ring fenced grants'!K5</f>
        <v>0</v>
      </c>
    </row>
    <row r="29" spans="1:3" ht="15.75" x14ac:dyDescent="0.25">
      <c r="A29" s="16" t="str">
        <f>'Ring fenced grants'!A6</f>
        <v xml:space="preserve">Free Schoolbook Scheme Administrion Grant </v>
      </c>
      <c r="B29">
        <f>'Ring fenced grants'!K6</f>
        <v>0</v>
      </c>
    </row>
    <row r="30" spans="1:3" ht="15.75" x14ac:dyDescent="0.25">
      <c r="A30" s="16" t="str">
        <f>'Ring fenced grants'!A7</f>
        <v>School Library Books Capital Grant</v>
      </c>
      <c r="B30">
        <f>'Ring fenced grants'!K7</f>
        <v>0</v>
      </c>
    </row>
    <row r="31" spans="1:3" ht="15.75" x14ac:dyDescent="0.25">
      <c r="A31" s="16" t="str">
        <f>'Ring fenced grants'!A8</f>
        <v>Supervision &amp; Substitution Grant</v>
      </c>
      <c r="B31">
        <f>'Ring fenced grants'!K8</f>
        <v>0</v>
      </c>
    </row>
    <row r="32" spans="1:3" ht="15.75" x14ac:dyDescent="0.25">
      <c r="A32" s="16" t="str">
        <f>'Ring fenced grants'!A9</f>
        <v>JCSP Grant</v>
      </c>
      <c r="B32">
        <f>'Ring fenced grants'!K9</f>
        <v>0</v>
      </c>
    </row>
    <row r="33" spans="1:2" ht="15.75" x14ac:dyDescent="0.25">
      <c r="A33" s="16" t="str">
        <f>'Ring fenced grants'!A10</f>
        <v>Home School Liaison Grant (Part of Deis Grant)</v>
      </c>
      <c r="B33">
        <f>'Ring fenced grants'!K10</f>
        <v>0</v>
      </c>
    </row>
    <row r="34" spans="1:2" ht="15.75" x14ac:dyDescent="0.25">
      <c r="A34" s="16" t="str">
        <f>'Ring fenced grants'!A11</f>
        <v>Bus Escort Grant</v>
      </c>
      <c r="B34">
        <f>'Ring fenced grants'!K11</f>
        <v>0</v>
      </c>
    </row>
    <row r="35" spans="1:2" ht="15.75" x14ac:dyDescent="0.25">
      <c r="A35" s="16" t="str">
        <f>'Ring fenced grants'!A12</f>
        <v>Science Implementation Grant</v>
      </c>
      <c r="B35">
        <f>'Ring fenced grants'!K12</f>
        <v>0</v>
      </c>
    </row>
    <row r="36" spans="1:2" ht="15.75" x14ac:dyDescent="0.25">
      <c r="A36" s="16" t="str">
        <f>'Ring fenced grants'!A13</f>
        <v>Mobile Phone Storage Solutions</v>
      </c>
      <c r="B36">
        <f>'Ring fenced grants'!K13</f>
        <v>0</v>
      </c>
    </row>
    <row r="37" spans="1:2" ht="15.75" x14ac:dyDescent="0.25">
      <c r="A37" s="16" t="str">
        <f>'Ring fenced grants'!A14</f>
        <v>School excellence fund</v>
      </c>
      <c r="B37">
        <f>'Ring fenced grants'!K14</f>
        <v>0</v>
      </c>
    </row>
    <row r="38" spans="1:2" ht="15.75" x14ac:dyDescent="0.25">
      <c r="A38" s="16" t="str">
        <f>'Ring fenced grants'!A15</f>
        <v>DSP School Meals Grant</v>
      </c>
      <c r="B38">
        <f>'Ring fenced grants'!K15</f>
        <v>0</v>
      </c>
    </row>
    <row r="39" spans="1:2" ht="15.75" x14ac:dyDescent="0.25">
      <c r="A39" s="16" t="s">
        <v>111</v>
      </c>
      <c r="B39">
        <f>'Ring fenced grants'!K16</f>
        <v>0</v>
      </c>
    </row>
    <row r="40" spans="1:2" ht="15.75" x14ac:dyDescent="0.25">
      <c r="A40" s="16" t="s">
        <v>112</v>
      </c>
      <c r="B40">
        <f>'Ring fenced grants'!K18+'Ring fenced grants'!K19</f>
        <v>0</v>
      </c>
    </row>
    <row r="41" spans="1:2" ht="15.75" x14ac:dyDescent="0.25">
      <c r="A41" s="16" t="str">
        <f>'Ring fenced grants'!A21</f>
        <v>Attendance Grant</v>
      </c>
      <c r="B41">
        <f>'Ring fenced grants'!K19+'Ring fenced grants'!K20</f>
        <v>0</v>
      </c>
    </row>
    <row r="42" spans="1:2" ht="15.75" x14ac:dyDescent="0.25">
      <c r="A42" s="16" t="str">
        <f>'Ring fenced grants'!A22</f>
        <v>Other Non Capital Grants ( Please specify)</v>
      </c>
      <c r="B42">
        <f>'Ring fenced grants'!K20+'Ring fenced grants'!K21</f>
        <v>0</v>
      </c>
    </row>
    <row r="43" spans="1:2" ht="15.75" x14ac:dyDescent="0.25">
      <c r="A43" s="16" t="str">
        <f>'Ring fenced grants'!A23</f>
        <v>Other Capital Grants ( Please specify)</v>
      </c>
      <c r="B43">
        <f>'Ring fenced grants'!K21+'Ring fenced grants'!K22</f>
        <v>0</v>
      </c>
    </row>
    <row r="44" spans="1:2" ht="15.75" x14ac:dyDescent="0.25">
      <c r="A44" s="16" t="s">
        <v>113</v>
      </c>
      <c r="B44">
        <f>'Ring fenced grants'!I24+'Ring fenced grants'!I25+'Ring fenced grants'!I26</f>
        <v>0</v>
      </c>
    </row>
    <row r="45" spans="1:2" ht="15.75" x14ac:dyDescent="0.25">
      <c r="A45" s="16" t="str">
        <f>'Ring fenced grants'!A27</f>
        <v>Special Class  Modular - Accomodation Grant</v>
      </c>
      <c r="B45">
        <f>'Ring fenced grants'!K26</f>
        <v>0</v>
      </c>
    </row>
    <row r="46" spans="1:2" ht="15.75" x14ac:dyDescent="0.25">
      <c r="A46" s="16" t="str">
        <f>'Ring fenced grants'!A28</f>
        <v>Special Class -Specialised Furniture &amp;Equipment</v>
      </c>
      <c r="B46">
        <f>'Ring fenced grants'!K27</f>
        <v>0</v>
      </c>
    </row>
    <row r="47" spans="1:2" ht="15.75" x14ac:dyDescent="0.25">
      <c r="A47" s="16" t="str">
        <f>'Ring fenced grants'!A29</f>
        <v>Special Class Assistive Technology</v>
      </c>
      <c r="B47">
        <f>'Ring fenced grants'!K28</f>
        <v>0</v>
      </c>
    </row>
    <row r="48" spans="1:2" ht="15.75" x14ac:dyDescent="0.25">
      <c r="A48" s="16"/>
    </row>
    <row r="49" spans="1:3" x14ac:dyDescent="0.25">
      <c r="A49" s="9" t="s">
        <v>9</v>
      </c>
      <c r="C49">
        <f>SUM(B28:B47)</f>
        <v>0</v>
      </c>
    </row>
    <row r="50" spans="1:3" ht="18.75" x14ac:dyDescent="0.3">
      <c r="A50" s="1"/>
    </row>
    <row r="51" spans="1:3" ht="15.75" thickBot="1" x14ac:dyDescent="0.3">
      <c r="A51" s="9" t="s">
        <v>11</v>
      </c>
      <c r="C51" s="14">
        <f>SUM(C7:C50)</f>
        <v>4519</v>
      </c>
    </row>
    <row r="52" spans="1:3" ht="16.5" thickTop="1" thickBot="1" x14ac:dyDescent="0.3"/>
    <row r="53" spans="1:3" ht="19.5" thickBot="1" x14ac:dyDescent="0.35">
      <c r="A53" s="5" t="s">
        <v>35</v>
      </c>
    </row>
    <row r="54" spans="1:3" ht="15.75" thickBot="1" x14ac:dyDescent="0.3">
      <c r="A54" s="21" t="s">
        <v>23</v>
      </c>
      <c r="B54">
        <v>0</v>
      </c>
    </row>
    <row r="55" spans="1:3" x14ac:dyDescent="0.25">
      <c r="A55" s="22" t="s">
        <v>36</v>
      </c>
      <c r="B55">
        <v>0</v>
      </c>
    </row>
    <row r="56" spans="1:3" x14ac:dyDescent="0.25">
      <c r="A56" s="23"/>
    </row>
    <row r="57" spans="1:3" ht="15.75" thickBot="1" x14ac:dyDescent="0.3">
      <c r="A57" s="9" t="s">
        <v>11</v>
      </c>
      <c r="C57" s="14">
        <f>SUM(B54:B57)</f>
        <v>0</v>
      </c>
    </row>
    <row r="58" spans="1:3" ht="16.5" thickTop="1" thickBot="1" x14ac:dyDescent="0.3"/>
    <row r="59" spans="1:3" ht="18.75" x14ac:dyDescent="0.3">
      <c r="A59" s="5" t="s">
        <v>37</v>
      </c>
    </row>
    <row r="60" spans="1:3" x14ac:dyDescent="0.25">
      <c r="A60" t="s">
        <v>38</v>
      </c>
      <c r="B60">
        <v>0</v>
      </c>
    </row>
    <row r="61" spans="1:3" x14ac:dyDescent="0.25">
      <c r="A61" t="s">
        <v>39</v>
      </c>
      <c r="B61">
        <v>0</v>
      </c>
    </row>
    <row r="62" spans="1:3" x14ac:dyDescent="0.25">
      <c r="A62" t="s">
        <v>40</v>
      </c>
      <c r="B62">
        <v>0</v>
      </c>
    </row>
    <row r="63" spans="1:3" x14ac:dyDescent="0.25">
      <c r="A63" t="s">
        <v>41</v>
      </c>
      <c r="B63">
        <v>0</v>
      </c>
    </row>
    <row r="65" spans="1:3" ht="15.75" thickBot="1" x14ac:dyDescent="0.3">
      <c r="A65" s="9" t="s">
        <v>11</v>
      </c>
      <c r="C65" s="14">
        <f>SUM(B60:B65)</f>
        <v>0</v>
      </c>
    </row>
    <row r="66" spans="1:3" ht="15.75" thickTop="1" x14ac:dyDescent="0.25"/>
    <row r="67" spans="1:3" ht="15.75" thickBot="1" x14ac:dyDescent="0.3"/>
    <row r="68" spans="1:3" ht="18.75" x14ac:dyDescent="0.3">
      <c r="A68" s="5" t="s">
        <v>17</v>
      </c>
      <c r="B68" s="6"/>
      <c r="C68" s="11" t="s">
        <v>11</v>
      </c>
    </row>
    <row r="69" spans="1:3" ht="18.75" x14ac:dyDescent="0.3">
      <c r="B69" s="10" t="s">
        <v>5</v>
      </c>
      <c r="C69" s="10" t="s">
        <v>5</v>
      </c>
    </row>
    <row r="70" spans="1:3" x14ac:dyDescent="0.25">
      <c r="A70" t="s">
        <v>18</v>
      </c>
      <c r="C70" s="12">
        <v>10000</v>
      </c>
    </row>
    <row r="71" spans="1:3" x14ac:dyDescent="0.25">
      <c r="A71" t="s">
        <v>19</v>
      </c>
      <c r="C71" s="12">
        <v>3000</v>
      </c>
    </row>
    <row r="73" spans="1:3" ht="15.75" thickBot="1" x14ac:dyDescent="0.3">
      <c r="A73" s="9" t="s">
        <v>11</v>
      </c>
      <c r="C73" s="13">
        <f>SUM(C70:C72)</f>
        <v>13000</v>
      </c>
    </row>
    <row r="74" spans="1:3" ht="15.75" thickTop="1" x14ac:dyDescent="0.25"/>
  </sheetData>
  <pageMargins left="0.23622047244094491" right="0.23622047244094491" top="0.74803149606299213" bottom="0.74803149606299213" header="0.31496062992125984" footer="0.31496062992125984"/>
  <pageSetup paperSize="9" orientation="portrait" r:id="rId1"/>
  <rowBreaks count="1" manualBreakCount="1">
    <brk id="51"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4F0D60-64D3-4EED-BF66-9186FFB4D6DF}">
  <sheetPr>
    <pageSetUpPr fitToPage="1"/>
  </sheetPr>
  <dimension ref="A1:M32"/>
  <sheetViews>
    <sheetView workbookViewId="0">
      <selection activeCell="E5" sqref="E5:E29"/>
    </sheetView>
  </sheetViews>
  <sheetFormatPr defaultRowHeight="15" x14ac:dyDescent="0.25"/>
  <cols>
    <col min="1" max="1" width="43" customWidth="1"/>
    <col min="2" max="2" width="10.85546875" customWidth="1"/>
    <col min="3" max="3" width="15.42578125" bestFit="1" customWidth="1"/>
    <col min="4" max="4" width="11.140625" customWidth="1"/>
    <col min="5" max="5" width="11.42578125" customWidth="1"/>
    <col min="6" max="6" width="49.28515625" customWidth="1"/>
    <col min="7" max="7" width="12.85546875" bestFit="1" customWidth="1"/>
    <col min="8" max="8" width="12.42578125" customWidth="1"/>
    <col min="9" max="9" width="20.5703125" customWidth="1"/>
    <col min="10" max="10" width="11.7109375" customWidth="1"/>
    <col min="11" max="11" width="15.5703125" customWidth="1"/>
    <col min="12" max="12" width="9.42578125" customWidth="1"/>
    <col min="13" max="13" width="22.42578125" customWidth="1"/>
  </cols>
  <sheetData>
    <row r="1" spans="1:13" ht="23.25" x14ac:dyDescent="0.35">
      <c r="A1" s="85" t="s">
        <v>33</v>
      </c>
      <c r="B1" s="85"/>
      <c r="C1" s="85"/>
      <c r="D1" s="85"/>
      <c r="E1" s="85"/>
      <c r="F1" s="85"/>
      <c r="G1" s="85"/>
      <c r="H1" s="85"/>
      <c r="I1" s="85"/>
      <c r="J1" s="85"/>
      <c r="K1" s="85"/>
      <c r="L1" s="85"/>
      <c r="M1" s="85"/>
    </row>
    <row r="2" spans="1:13" ht="15.75" thickBot="1" x14ac:dyDescent="0.3"/>
    <row r="3" spans="1:13" ht="32.25" thickBot="1" x14ac:dyDescent="0.3">
      <c r="A3" s="17" t="s">
        <v>20</v>
      </c>
      <c r="B3" s="83" t="s">
        <v>67</v>
      </c>
      <c r="C3" s="84"/>
      <c r="D3" s="86" t="s">
        <v>68</v>
      </c>
      <c r="E3" s="87"/>
      <c r="F3" s="32"/>
      <c r="G3" s="88" t="s">
        <v>69</v>
      </c>
      <c r="H3" s="86"/>
      <c r="I3" s="33" t="s">
        <v>70</v>
      </c>
      <c r="J3" s="88" t="s">
        <v>71</v>
      </c>
      <c r="K3" s="89"/>
      <c r="L3" s="34" t="s">
        <v>72</v>
      </c>
      <c r="M3" s="35" t="s">
        <v>34</v>
      </c>
    </row>
    <row r="4" spans="1:13" ht="32.25" thickBot="1" x14ac:dyDescent="0.3">
      <c r="A4" s="36"/>
      <c r="B4" s="37" t="s">
        <v>21</v>
      </c>
      <c r="C4" s="38" t="s">
        <v>22</v>
      </c>
      <c r="D4" s="39" t="s">
        <v>21</v>
      </c>
      <c r="E4" s="40" t="s">
        <v>22</v>
      </c>
      <c r="F4" s="41"/>
      <c r="G4" s="42" t="s">
        <v>21</v>
      </c>
      <c r="H4" s="43" t="s">
        <v>22</v>
      </c>
      <c r="I4" s="44" t="s">
        <v>5</v>
      </c>
      <c r="J4" s="42" t="s">
        <v>21</v>
      </c>
      <c r="K4" s="45" t="s">
        <v>73</v>
      </c>
      <c r="L4" s="46"/>
      <c r="M4" s="47"/>
    </row>
    <row r="5" spans="1:13" ht="15.75" x14ac:dyDescent="0.25">
      <c r="A5" s="15" t="s">
        <v>74</v>
      </c>
      <c r="B5" s="48">
        <v>2160</v>
      </c>
      <c r="C5" s="49"/>
      <c r="D5" s="50">
        <v>3151</v>
      </c>
      <c r="E5" s="49"/>
      <c r="F5" s="15" t="s">
        <v>75</v>
      </c>
      <c r="G5" s="50">
        <v>4731</v>
      </c>
      <c r="H5" s="51"/>
      <c r="I5" s="52">
        <f t="shared" ref="I5:I29" si="0">E5-H5</f>
        <v>0</v>
      </c>
      <c r="J5" s="48">
        <v>2160</v>
      </c>
      <c r="K5" s="52">
        <f t="shared" ref="K5:K29" si="1">C5+I5</f>
        <v>0</v>
      </c>
      <c r="L5" s="53">
        <f t="shared" ref="L5:L19" si="2">IF((I5+C5)&lt;0,"Grant received Exceeded",I5+C5)</f>
        <v>0</v>
      </c>
      <c r="M5" s="20"/>
    </row>
    <row r="6" spans="1:13" ht="15.75" x14ac:dyDescent="0.25">
      <c r="A6" s="15" t="s">
        <v>76</v>
      </c>
      <c r="B6" s="54">
        <v>2160</v>
      </c>
      <c r="C6" s="49"/>
      <c r="D6" s="50">
        <v>3152</v>
      </c>
      <c r="E6" s="49"/>
      <c r="F6" s="55" t="s">
        <v>77</v>
      </c>
      <c r="G6" s="50">
        <v>4113</v>
      </c>
      <c r="H6" s="51"/>
      <c r="I6" s="52">
        <f t="shared" si="0"/>
        <v>0</v>
      </c>
      <c r="J6" s="54">
        <v>2160</v>
      </c>
      <c r="K6" s="52">
        <f t="shared" si="1"/>
        <v>0</v>
      </c>
      <c r="L6" s="53">
        <f t="shared" si="2"/>
        <v>0</v>
      </c>
      <c r="M6" s="20"/>
    </row>
    <row r="7" spans="1:13" ht="15.75" x14ac:dyDescent="0.25">
      <c r="A7" s="15" t="s">
        <v>31</v>
      </c>
      <c r="B7" s="54">
        <v>2160</v>
      </c>
      <c r="C7" s="49"/>
      <c r="D7" s="50">
        <v>3155</v>
      </c>
      <c r="E7" s="49"/>
      <c r="F7" s="15" t="s">
        <v>32</v>
      </c>
      <c r="G7" s="56">
        <v>4641</v>
      </c>
      <c r="H7" s="51"/>
      <c r="I7" s="52">
        <f t="shared" si="0"/>
        <v>0</v>
      </c>
      <c r="J7" s="54">
        <v>2160</v>
      </c>
      <c r="K7" s="52">
        <f>C7+I7</f>
        <v>0</v>
      </c>
      <c r="L7" s="53">
        <f t="shared" si="2"/>
        <v>0</v>
      </c>
      <c r="M7" s="20"/>
    </row>
    <row r="8" spans="1:13" ht="15.75" x14ac:dyDescent="0.25">
      <c r="A8" s="15" t="s">
        <v>24</v>
      </c>
      <c r="B8" s="48">
        <v>2170</v>
      </c>
      <c r="C8" s="49"/>
      <c r="D8" s="50">
        <v>3240</v>
      </c>
      <c r="E8" s="49"/>
      <c r="F8" s="15" t="s">
        <v>26</v>
      </c>
      <c r="G8" s="50">
        <v>4150</v>
      </c>
      <c r="H8" s="51"/>
      <c r="I8" s="52">
        <f t="shared" si="0"/>
        <v>0</v>
      </c>
      <c r="J8" s="48">
        <v>2170</v>
      </c>
      <c r="K8" s="52">
        <f t="shared" si="1"/>
        <v>0</v>
      </c>
      <c r="L8" s="53">
        <f t="shared" si="2"/>
        <v>0</v>
      </c>
      <c r="M8" s="20"/>
    </row>
    <row r="9" spans="1:13" ht="15.75" x14ac:dyDescent="0.25">
      <c r="A9" s="15" t="s">
        <v>78</v>
      </c>
      <c r="B9" s="54">
        <v>2167</v>
      </c>
      <c r="C9" s="57"/>
      <c r="D9" s="50">
        <v>3190</v>
      </c>
      <c r="E9" s="49"/>
      <c r="F9" s="15" t="s">
        <v>79</v>
      </c>
      <c r="G9" s="50" t="s">
        <v>80</v>
      </c>
      <c r="H9" s="51"/>
      <c r="I9" s="52">
        <f t="shared" si="0"/>
        <v>0</v>
      </c>
      <c r="J9" s="54">
        <v>2167</v>
      </c>
      <c r="K9" s="52">
        <f t="shared" si="1"/>
        <v>0</v>
      </c>
      <c r="L9" s="53">
        <f t="shared" si="2"/>
        <v>0</v>
      </c>
      <c r="M9" s="20"/>
    </row>
    <row r="10" spans="1:13" ht="15.75" x14ac:dyDescent="0.25">
      <c r="A10" s="15" t="s">
        <v>81</v>
      </c>
      <c r="B10" s="54">
        <v>2171</v>
      </c>
      <c r="C10" s="57"/>
      <c r="D10" s="50">
        <v>3020</v>
      </c>
      <c r="E10" s="49"/>
      <c r="F10" s="58" t="s">
        <v>82</v>
      </c>
      <c r="G10" s="50">
        <v>4810</v>
      </c>
      <c r="H10" s="51"/>
      <c r="I10" s="52">
        <f t="shared" si="0"/>
        <v>0</v>
      </c>
      <c r="J10" s="54">
        <v>2171</v>
      </c>
      <c r="K10" s="52">
        <f t="shared" si="1"/>
        <v>0</v>
      </c>
      <c r="L10" s="53">
        <f t="shared" si="2"/>
        <v>0</v>
      </c>
      <c r="M10" s="20"/>
    </row>
    <row r="11" spans="1:13" s="16" customFormat="1" ht="15.75" x14ac:dyDescent="0.25">
      <c r="A11" s="15" t="s">
        <v>25</v>
      </c>
      <c r="B11" s="54">
        <v>2171</v>
      </c>
      <c r="C11" s="49"/>
      <c r="D11" s="50">
        <v>3294</v>
      </c>
      <c r="E11" s="49"/>
      <c r="F11" s="15" t="s">
        <v>27</v>
      </c>
      <c r="G11" s="50">
        <v>4196</v>
      </c>
      <c r="H11" s="51"/>
      <c r="I11" s="52">
        <f t="shared" si="0"/>
        <v>0</v>
      </c>
      <c r="J11" s="54">
        <v>2171</v>
      </c>
      <c r="K11" s="52">
        <f t="shared" si="1"/>
        <v>0</v>
      </c>
      <c r="L11" s="53">
        <f t="shared" si="2"/>
        <v>0</v>
      </c>
      <c r="M11" s="20"/>
    </row>
    <row r="12" spans="1:13" s="16" customFormat="1" ht="15.75" x14ac:dyDescent="0.25">
      <c r="A12" s="15" t="s">
        <v>83</v>
      </c>
      <c r="B12" s="48">
        <v>2171</v>
      </c>
      <c r="C12" s="49"/>
      <c r="D12" s="50">
        <v>3245</v>
      </c>
      <c r="E12" s="49"/>
      <c r="F12" s="15" t="s">
        <v>84</v>
      </c>
      <c r="G12" s="50">
        <v>4390</v>
      </c>
      <c r="H12" s="51"/>
      <c r="I12" s="52">
        <f t="shared" si="0"/>
        <v>0</v>
      </c>
      <c r="J12" s="48">
        <v>2171</v>
      </c>
      <c r="K12" s="52">
        <f t="shared" si="1"/>
        <v>0</v>
      </c>
      <c r="L12" s="53">
        <f t="shared" si="2"/>
        <v>0</v>
      </c>
      <c r="M12" s="20"/>
    </row>
    <row r="13" spans="1:13" ht="15.75" x14ac:dyDescent="0.25">
      <c r="A13" s="59" t="s">
        <v>85</v>
      </c>
      <c r="B13" s="60">
        <v>2173</v>
      </c>
      <c r="C13" s="49"/>
      <c r="D13" s="61">
        <v>3920</v>
      </c>
      <c r="E13" s="49"/>
      <c r="F13" s="59" t="s">
        <v>86</v>
      </c>
      <c r="G13" s="61">
        <v>1421</v>
      </c>
      <c r="H13" s="51"/>
      <c r="I13" s="52">
        <f t="shared" si="0"/>
        <v>0</v>
      </c>
      <c r="J13" s="60">
        <v>2173</v>
      </c>
      <c r="K13" s="52">
        <f t="shared" si="1"/>
        <v>0</v>
      </c>
      <c r="L13" s="53">
        <f t="shared" si="2"/>
        <v>0</v>
      </c>
      <c r="M13" s="20"/>
    </row>
    <row r="14" spans="1:13" ht="15.75" x14ac:dyDescent="0.25">
      <c r="A14" s="59" t="s">
        <v>87</v>
      </c>
      <c r="B14" s="54">
        <v>2180</v>
      </c>
      <c r="C14" s="57"/>
      <c r="D14" s="50">
        <v>3260</v>
      </c>
      <c r="E14" s="49"/>
      <c r="F14" t="s">
        <v>88</v>
      </c>
      <c r="G14" s="50">
        <v>4815</v>
      </c>
      <c r="H14" s="49"/>
      <c r="I14" s="52">
        <f t="shared" si="0"/>
        <v>0</v>
      </c>
      <c r="J14" s="54">
        <v>2180</v>
      </c>
      <c r="K14" s="52">
        <f t="shared" si="1"/>
        <v>0</v>
      </c>
      <c r="L14" s="53">
        <f t="shared" si="2"/>
        <v>0</v>
      </c>
      <c r="M14" s="62"/>
    </row>
    <row r="15" spans="1:13" ht="15.75" x14ac:dyDescent="0.25">
      <c r="A15" s="15" t="s">
        <v>89</v>
      </c>
      <c r="B15" s="48">
        <v>2171</v>
      </c>
      <c r="C15" s="49"/>
      <c r="D15" s="50">
        <v>3296</v>
      </c>
      <c r="E15" s="49"/>
      <c r="F15" s="15" t="s">
        <v>28</v>
      </c>
      <c r="G15" s="50">
        <v>4912</v>
      </c>
      <c r="H15" s="25"/>
      <c r="I15" s="52">
        <f t="shared" si="0"/>
        <v>0</v>
      </c>
      <c r="J15" s="48">
        <v>2171</v>
      </c>
      <c r="K15" s="52">
        <f t="shared" si="1"/>
        <v>0</v>
      </c>
      <c r="L15" s="53">
        <f t="shared" si="2"/>
        <v>0</v>
      </c>
      <c r="M15" s="20"/>
    </row>
    <row r="16" spans="1:13" ht="26.45" customHeight="1" x14ac:dyDescent="0.25">
      <c r="A16" s="63" t="s">
        <v>90</v>
      </c>
      <c r="B16" s="64">
        <v>2165</v>
      </c>
      <c r="C16" s="49"/>
      <c r="D16" s="65">
        <v>3230</v>
      </c>
      <c r="E16" s="49"/>
      <c r="F16" s="63" t="s">
        <v>29</v>
      </c>
      <c r="G16" s="65">
        <v>4410</v>
      </c>
      <c r="H16" s="25"/>
      <c r="I16" s="66">
        <f t="shared" si="0"/>
        <v>0</v>
      </c>
      <c r="J16" s="64">
        <v>2165</v>
      </c>
      <c r="K16" s="66">
        <f t="shared" si="1"/>
        <v>0</v>
      </c>
      <c r="L16" s="67">
        <f t="shared" si="2"/>
        <v>0</v>
      </c>
      <c r="M16" s="20"/>
    </row>
    <row r="17" spans="1:13" ht="15.75" x14ac:dyDescent="0.25">
      <c r="A17" s="63" t="s">
        <v>91</v>
      </c>
      <c r="B17" s="68">
        <v>2173</v>
      </c>
      <c r="C17" s="49"/>
      <c r="D17" s="65">
        <v>3921</v>
      </c>
      <c r="E17" s="49"/>
      <c r="F17" s="63" t="s">
        <v>30</v>
      </c>
      <c r="G17" s="65">
        <v>1461</v>
      </c>
      <c r="H17" s="25"/>
      <c r="I17" s="66">
        <f t="shared" si="0"/>
        <v>0</v>
      </c>
      <c r="J17" s="68">
        <v>2173</v>
      </c>
      <c r="K17" s="66">
        <f t="shared" si="1"/>
        <v>0</v>
      </c>
      <c r="L17" s="67">
        <f t="shared" si="2"/>
        <v>0</v>
      </c>
      <c r="M17" s="20"/>
    </row>
    <row r="18" spans="1:13" ht="15.75" x14ac:dyDescent="0.25">
      <c r="A18" s="63" t="s">
        <v>92</v>
      </c>
      <c r="B18" s="64">
        <v>2179</v>
      </c>
      <c r="C18" s="49"/>
      <c r="D18" s="65">
        <v>3230</v>
      </c>
      <c r="E18" s="49"/>
      <c r="F18" s="63" t="s">
        <v>29</v>
      </c>
      <c r="G18" s="65">
        <v>4410</v>
      </c>
      <c r="H18" s="25"/>
      <c r="I18" s="66">
        <f t="shared" si="0"/>
        <v>0</v>
      </c>
      <c r="J18" s="64">
        <v>2179</v>
      </c>
      <c r="K18" s="66">
        <f t="shared" si="1"/>
        <v>0</v>
      </c>
      <c r="L18" s="67">
        <f t="shared" si="2"/>
        <v>0</v>
      </c>
      <c r="M18" s="20"/>
    </row>
    <row r="19" spans="1:13" ht="15.75" x14ac:dyDescent="0.25">
      <c r="A19" s="63" t="s">
        <v>93</v>
      </c>
      <c r="B19" s="68">
        <v>2179</v>
      </c>
      <c r="C19" s="49"/>
      <c r="D19" s="65">
        <v>3921</v>
      </c>
      <c r="E19" s="49"/>
      <c r="F19" s="63" t="s">
        <v>30</v>
      </c>
      <c r="G19" s="65">
        <v>1461</v>
      </c>
      <c r="H19" s="25"/>
      <c r="I19" s="66">
        <f t="shared" si="0"/>
        <v>0</v>
      </c>
      <c r="J19" s="68">
        <v>2179</v>
      </c>
      <c r="K19" s="66">
        <f t="shared" si="1"/>
        <v>0</v>
      </c>
      <c r="L19" s="67">
        <f t="shared" si="2"/>
        <v>0</v>
      </c>
      <c r="M19" s="20"/>
    </row>
    <row r="20" spans="1:13" ht="15.75" x14ac:dyDescent="0.25">
      <c r="A20" s="63"/>
      <c r="B20" s="68"/>
      <c r="C20" s="49"/>
      <c r="D20" s="65"/>
      <c r="E20" s="49"/>
      <c r="F20" s="63"/>
      <c r="G20" s="65"/>
      <c r="H20" s="25"/>
      <c r="I20" s="66"/>
      <c r="J20" s="68"/>
      <c r="K20" s="66"/>
      <c r="L20" s="67"/>
      <c r="M20" s="20"/>
    </row>
    <row r="21" spans="1:13" ht="15.75" x14ac:dyDescent="0.25">
      <c r="A21" s="69" t="s">
        <v>94</v>
      </c>
      <c r="B21" s="48">
        <v>2171</v>
      </c>
      <c r="C21" s="70"/>
      <c r="D21" s="71">
        <v>3290</v>
      </c>
      <c r="E21" s="49"/>
      <c r="F21" s="72" t="str">
        <f>F22</f>
        <v>Corresponding additions / grant expense code</v>
      </c>
      <c r="G21" s="73" t="s">
        <v>95</v>
      </c>
      <c r="H21" s="74"/>
      <c r="I21" s="52">
        <f t="shared" ref="I21:I22" si="3">E21-H21</f>
        <v>0</v>
      </c>
      <c r="J21" s="54">
        <v>2171</v>
      </c>
      <c r="K21" s="52">
        <f>C21+I21</f>
        <v>0</v>
      </c>
      <c r="L21" s="53">
        <f>IF((I21+C21)&lt;0,"Grant received Exceeded",I21+C21)</f>
        <v>0</v>
      </c>
      <c r="M21" s="20"/>
    </row>
    <row r="22" spans="1:13" ht="15.75" x14ac:dyDescent="0.25">
      <c r="A22" s="69" t="s">
        <v>96</v>
      </c>
      <c r="B22" s="48">
        <v>2171</v>
      </c>
      <c r="C22" s="70"/>
      <c r="D22" s="71"/>
      <c r="E22" s="49"/>
      <c r="F22" s="72" t="str">
        <f>F23</f>
        <v>Corresponding additions / grant expense code</v>
      </c>
      <c r="G22" s="73"/>
      <c r="H22" s="74"/>
      <c r="I22" s="52">
        <f t="shared" si="3"/>
        <v>0</v>
      </c>
      <c r="J22" s="54">
        <v>2171</v>
      </c>
      <c r="K22" s="52">
        <f>C22+I22</f>
        <v>0</v>
      </c>
      <c r="L22" s="53">
        <f t="shared" ref="L22:L29" si="4">IF((I22+C22)&lt;0,"Grant received Exceeded",I22+C22)</f>
        <v>0</v>
      </c>
      <c r="M22" s="20"/>
    </row>
    <row r="23" spans="1:13" ht="15.75" x14ac:dyDescent="0.25">
      <c r="A23" s="69" t="s">
        <v>97</v>
      </c>
      <c r="B23" s="54">
        <v>2173</v>
      </c>
      <c r="C23" s="49"/>
      <c r="D23" s="61"/>
      <c r="E23" s="49"/>
      <c r="F23" s="75" t="s">
        <v>98</v>
      </c>
      <c r="G23" s="76"/>
      <c r="H23" s="77"/>
      <c r="I23" s="52">
        <f t="shared" si="0"/>
        <v>0</v>
      </c>
      <c r="J23" s="54">
        <v>2173</v>
      </c>
      <c r="K23" s="52">
        <f t="shared" si="1"/>
        <v>0</v>
      </c>
      <c r="L23" s="53">
        <f t="shared" si="4"/>
        <v>0</v>
      </c>
      <c r="M23" s="20"/>
    </row>
    <row r="24" spans="1:13" ht="31.5" x14ac:dyDescent="0.25">
      <c r="A24" s="69" t="s">
        <v>99</v>
      </c>
      <c r="B24" s="54">
        <v>2173</v>
      </c>
      <c r="C24" s="78"/>
      <c r="D24" s="61">
        <v>3920</v>
      </c>
      <c r="E24" s="49"/>
      <c r="F24" s="79" t="s">
        <v>100</v>
      </c>
      <c r="G24" s="80">
        <v>1421</v>
      </c>
      <c r="H24" s="49"/>
      <c r="I24" s="52">
        <f t="shared" si="0"/>
        <v>0</v>
      </c>
      <c r="J24" s="54">
        <f>B24</f>
        <v>2173</v>
      </c>
      <c r="K24" s="52">
        <f t="shared" si="1"/>
        <v>0</v>
      </c>
      <c r="L24" s="53">
        <f t="shared" si="4"/>
        <v>0</v>
      </c>
      <c r="M24" s="20"/>
    </row>
    <row r="25" spans="1:13" ht="15.75" x14ac:dyDescent="0.25">
      <c r="A25" s="69" t="s">
        <v>101</v>
      </c>
      <c r="B25" s="54">
        <v>2173</v>
      </c>
      <c r="C25" s="78"/>
      <c r="D25" s="61">
        <v>3921</v>
      </c>
      <c r="E25" s="49"/>
      <c r="F25" s="59" t="s">
        <v>102</v>
      </c>
      <c r="G25" s="81">
        <v>1461</v>
      </c>
      <c r="H25" s="49"/>
      <c r="I25" s="52">
        <f t="shared" si="0"/>
        <v>0</v>
      </c>
      <c r="J25" s="54">
        <v>2173</v>
      </c>
      <c r="K25" s="52">
        <f t="shared" si="1"/>
        <v>0</v>
      </c>
      <c r="L25" s="53">
        <f t="shared" si="4"/>
        <v>0</v>
      </c>
      <c r="M25" s="20"/>
    </row>
    <row r="26" spans="1:13" ht="15.75" x14ac:dyDescent="0.25">
      <c r="A26" s="69" t="s">
        <v>103</v>
      </c>
      <c r="B26" s="54">
        <v>2173</v>
      </c>
      <c r="C26" s="78"/>
      <c r="D26" s="61">
        <v>3900</v>
      </c>
      <c r="E26" s="49"/>
      <c r="F26" s="59" t="s">
        <v>104</v>
      </c>
      <c r="G26" s="81">
        <v>3940</v>
      </c>
      <c r="H26" s="49"/>
      <c r="I26" s="52">
        <f t="shared" si="0"/>
        <v>0</v>
      </c>
      <c r="J26" s="54">
        <f t="shared" ref="J26:J29" si="5">B26</f>
        <v>2173</v>
      </c>
      <c r="K26" s="52">
        <f t="shared" si="1"/>
        <v>0</v>
      </c>
      <c r="L26" s="53">
        <f t="shared" si="4"/>
        <v>0</v>
      </c>
      <c r="M26" s="20"/>
    </row>
    <row r="27" spans="1:13" ht="31.5" x14ac:dyDescent="0.25">
      <c r="A27" s="69" t="s">
        <v>105</v>
      </c>
      <c r="B27" s="54">
        <v>2171</v>
      </c>
      <c r="C27" s="78"/>
      <c r="D27" s="61">
        <v>3276</v>
      </c>
      <c r="E27" s="49"/>
      <c r="F27" s="59" t="s">
        <v>106</v>
      </c>
      <c r="G27" s="81">
        <v>5551</v>
      </c>
      <c r="H27" s="49"/>
      <c r="I27" s="52">
        <f t="shared" si="0"/>
        <v>0</v>
      </c>
      <c r="J27" s="54">
        <f t="shared" si="5"/>
        <v>2171</v>
      </c>
      <c r="K27" s="52">
        <f t="shared" si="1"/>
        <v>0</v>
      </c>
      <c r="L27" s="53">
        <f t="shared" si="4"/>
        <v>0</v>
      </c>
      <c r="M27" s="20"/>
    </row>
    <row r="28" spans="1:13" ht="31.5" x14ac:dyDescent="0.25">
      <c r="A28" s="69" t="s">
        <v>107</v>
      </c>
      <c r="B28" s="54">
        <v>2171</v>
      </c>
      <c r="C28" s="78"/>
      <c r="D28" s="61">
        <v>3140</v>
      </c>
      <c r="E28" s="49"/>
      <c r="F28" s="59" t="s">
        <v>108</v>
      </c>
      <c r="G28" s="81">
        <v>4919</v>
      </c>
      <c r="H28" s="49"/>
      <c r="I28" s="52">
        <f t="shared" si="0"/>
        <v>0</v>
      </c>
      <c r="J28" s="54">
        <f t="shared" si="5"/>
        <v>2171</v>
      </c>
      <c r="K28" s="52">
        <f t="shared" si="1"/>
        <v>0</v>
      </c>
      <c r="L28" s="53">
        <f t="shared" si="4"/>
        <v>0</v>
      </c>
      <c r="M28" s="20"/>
    </row>
    <row r="29" spans="1:13" ht="15.75" x14ac:dyDescent="0.25">
      <c r="A29" s="69" t="s">
        <v>109</v>
      </c>
      <c r="B29" s="54">
        <v>2173</v>
      </c>
      <c r="C29" s="78"/>
      <c r="D29" s="61">
        <v>3140</v>
      </c>
      <c r="E29" s="49"/>
      <c r="F29" s="59" t="s">
        <v>108</v>
      </c>
      <c r="G29" s="81">
        <v>4919</v>
      </c>
      <c r="H29" s="49"/>
      <c r="I29" s="52">
        <f t="shared" si="0"/>
        <v>0</v>
      </c>
      <c r="J29" s="54">
        <f t="shared" si="5"/>
        <v>2173</v>
      </c>
      <c r="K29" s="52">
        <f t="shared" si="1"/>
        <v>0</v>
      </c>
      <c r="L29" s="53">
        <f t="shared" si="4"/>
        <v>0</v>
      </c>
      <c r="M29" s="20"/>
    </row>
    <row r="31" spans="1:13" ht="18.75" x14ac:dyDescent="0.3">
      <c r="A31" s="19" t="s">
        <v>43</v>
      </c>
      <c r="B31" s="19"/>
      <c r="C31" s="19"/>
      <c r="D31" s="18"/>
      <c r="E31" s="18"/>
      <c r="F31" s="18"/>
      <c r="G31" s="18"/>
      <c r="H31" s="18"/>
      <c r="I31" s="18"/>
      <c r="J31" s="18"/>
      <c r="K31" s="18"/>
      <c r="L31" s="18"/>
      <c r="M31" s="18"/>
    </row>
    <row r="32" spans="1:13" ht="96" customHeight="1" x14ac:dyDescent="0.25">
      <c r="A32" s="82" t="s">
        <v>110</v>
      </c>
      <c r="B32" s="82"/>
      <c r="C32" s="82"/>
      <c r="D32" s="82"/>
      <c r="E32" s="82"/>
      <c r="F32" s="82"/>
      <c r="G32" s="82"/>
      <c r="H32" s="82"/>
      <c r="I32" s="82"/>
      <c r="J32" s="82"/>
      <c r="K32" s="82"/>
      <c r="L32" s="82"/>
      <c r="M32" s="82"/>
    </row>
  </sheetData>
  <mergeCells count="6">
    <mergeCell ref="A32:M32"/>
    <mergeCell ref="B3:C3"/>
    <mergeCell ref="A1:M1"/>
    <mergeCell ref="D3:E3"/>
    <mergeCell ref="G3:H3"/>
    <mergeCell ref="J3:K3"/>
  </mergeCells>
  <pageMargins left="0.25" right="0.25" top="0.75" bottom="0.75" header="0.3" footer="0.3"/>
  <pageSetup paperSize="9" scale="80"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B875E0-96D4-4946-9A59-3A4A4BE658EA}">
  <dimension ref="B2:I12"/>
  <sheetViews>
    <sheetView tabSelected="1" workbookViewId="0">
      <selection activeCell="C15" sqref="C15"/>
    </sheetView>
  </sheetViews>
  <sheetFormatPr defaultRowHeight="15" x14ac:dyDescent="0.25"/>
  <cols>
    <col min="2" max="2" width="23.5703125" style="93" customWidth="1"/>
    <col min="3" max="3" width="23.5703125" customWidth="1"/>
    <col min="4" max="4" width="16.140625" customWidth="1"/>
    <col min="5" max="5" width="23.5703125" style="93" customWidth="1"/>
    <col min="6" max="6" width="23.5703125" customWidth="1"/>
    <col min="7" max="7" width="20.28515625" customWidth="1"/>
    <col min="8" max="8" width="23.5703125" customWidth="1"/>
    <col min="9" max="9" width="25.7109375" customWidth="1"/>
    <col min="10" max="12" width="23.5703125" customWidth="1"/>
  </cols>
  <sheetData>
    <row r="2" spans="2:9" ht="23.25" x14ac:dyDescent="0.35">
      <c r="B2" s="85" t="s">
        <v>65</v>
      </c>
      <c r="C2" s="85"/>
      <c r="D2" s="85"/>
      <c r="E2" s="85"/>
      <c r="F2" s="85"/>
      <c r="G2" s="85"/>
      <c r="H2" s="85"/>
      <c r="I2" s="85"/>
    </row>
    <row r="4" spans="2:9" ht="15.75" thickBot="1" x14ac:dyDescent="0.3">
      <c r="B4" s="97"/>
    </row>
    <row r="5" spans="2:9" ht="33.75" thickBot="1" x14ac:dyDescent="0.3">
      <c r="B5" s="98" t="s">
        <v>47</v>
      </c>
      <c r="C5" s="27" t="s">
        <v>48</v>
      </c>
      <c r="D5" s="27" t="s">
        <v>49</v>
      </c>
      <c r="E5" s="94" t="s">
        <v>50</v>
      </c>
      <c r="F5" s="27" t="s">
        <v>51</v>
      </c>
      <c r="G5" s="27" t="s">
        <v>52</v>
      </c>
      <c r="H5" s="27" t="s">
        <v>53</v>
      </c>
      <c r="I5" s="28" t="s">
        <v>54</v>
      </c>
    </row>
    <row r="6" spans="2:9" ht="33.75" thickBot="1" x14ac:dyDescent="0.3">
      <c r="B6" s="99">
        <v>3200</v>
      </c>
      <c r="C6" s="29" t="s">
        <v>66</v>
      </c>
      <c r="D6" s="31"/>
      <c r="E6" s="95"/>
      <c r="F6" s="31"/>
      <c r="G6" s="31"/>
      <c r="H6" s="31"/>
      <c r="I6" s="30"/>
    </row>
    <row r="7" spans="2:9" ht="15" customHeight="1" thickBot="1" x14ac:dyDescent="0.3">
      <c r="B7" s="99">
        <v>3310</v>
      </c>
      <c r="C7" s="29" t="s">
        <v>55</v>
      </c>
      <c r="D7" s="29"/>
      <c r="E7" s="96">
        <v>4590</v>
      </c>
      <c r="F7" s="29" t="s">
        <v>56</v>
      </c>
      <c r="G7" s="29"/>
      <c r="H7" s="29">
        <f>D6+D7-G7</f>
        <v>0</v>
      </c>
      <c r="I7" s="30"/>
    </row>
    <row r="8" spans="2:9" ht="15.75" thickBot="1" x14ac:dyDescent="0.3">
      <c r="B8" s="90"/>
      <c r="C8" s="91"/>
      <c r="D8" s="91"/>
      <c r="E8" s="91"/>
      <c r="F8" s="91"/>
      <c r="G8" s="91"/>
      <c r="H8" s="91"/>
      <c r="I8" s="92"/>
    </row>
    <row r="9" spans="2:9" ht="17.25" thickBot="1" x14ac:dyDescent="0.3">
      <c r="B9" s="99">
        <v>3495</v>
      </c>
      <c r="C9" s="29" t="s">
        <v>57</v>
      </c>
      <c r="D9" s="29"/>
      <c r="E9" s="96">
        <v>4750</v>
      </c>
      <c r="F9" s="29" t="s">
        <v>58</v>
      </c>
      <c r="G9" s="29"/>
      <c r="H9" s="29">
        <f>D9-G9</f>
        <v>0</v>
      </c>
      <c r="I9" s="30"/>
    </row>
    <row r="10" spans="2:9" ht="33.75" thickBot="1" x14ac:dyDescent="0.3">
      <c r="B10" s="99">
        <v>3490</v>
      </c>
      <c r="C10" s="29" t="s">
        <v>59</v>
      </c>
      <c r="D10" s="29"/>
      <c r="E10" s="96">
        <v>4190</v>
      </c>
      <c r="F10" s="29" t="s">
        <v>60</v>
      </c>
      <c r="G10" s="29"/>
      <c r="H10" s="29">
        <f>D10-G10</f>
        <v>0</v>
      </c>
      <c r="I10" s="30"/>
    </row>
    <row r="11" spans="2:9" ht="33.75" thickBot="1" x14ac:dyDescent="0.3">
      <c r="B11" s="99">
        <v>3520</v>
      </c>
      <c r="C11" s="29" t="s">
        <v>61</v>
      </c>
      <c r="D11" s="29"/>
      <c r="E11" s="96">
        <v>4720</v>
      </c>
      <c r="F11" s="29" t="s">
        <v>62</v>
      </c>
      <c r="G11" s="29"/>
      <c r="H11" s="29">
        <f>D11-G11</f>
        <v>0</v>
      </c>
      <c r="I11" s="30"/>
    </row>
    <row r="12" spans="2:9" ht="17.25" thickBot="1" x14ac:dyDescent="0.3">
      <c r="B12" s="99">
        <v>3530</v>
      </c>
      <c r="C12" s="29" t="s">
        <v>63</v>
      </c>
      <c r="D12" s="29"/>
      <c r="E12" s="96">
        <v>4710</v>
      </c>
      <c r="F12" s="29" t="s">
        <v>64</v>
      </c>
      <c r="G12" s="29"/>
      <c r="H12" s="29">
        <f>D12-G12</f>
        <v>0</v>
      </c>
      <c r="I12" s="30"/>
    </row>
  </sheetData>
  <mergeCells count="2">
    <mergeCell ref="B2:I2"/>
    <mergeCell ref="B8:I8"/>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e92d1a54-40b2-4a62-9320-551ae05f4a35"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A8936850EDE884E84BCF07B96EBADCA" ma:contentTypeVersion="15" ma:contentTypeDescription="Create a new document." ma:contentTypeScope="" ma:versionID="add4dcbbb76afeaf53e1db544470a471">
  <xsd:schema xmlns:xsd="http://www.w3.org/2001/XMLSchema" xmlns:xs="http://www.w3.org/2001/XMLSchema" xmlns:p="http://schemas.microsoft.com/office/2006/metadata/properties" xmlns:ns3="e92d1a54-40b2-4a62-9320-551ae05f4a35" xmlns:ns4="922fc6e8-ffa0-4322-a01f-30f3e00c019f" targetNamespace="http://schemas.microsoft.com/office/2006/metadata/properties" ma:root="true" ma:fieldsID="38b77c6dea84644bb38734e8f1290e63" ns3:_="" ns4:_="">
    <xsd:import namespace="e92d1a54-40b2-4a62-9320-551ae05f4a35"/>
    <xsd:import namespace="922fc6e8-ffa0-4322-a01f-30f3e00c019f"/>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AutoKeyPoints" minOccurs="0"/>
                <xsd:element ref="ns3:MediaServiceKeyPoints" minOccurs="0"/>
                <xsd:element ref="ns3:MediaServiceLocation" minOccurs="0"/>
                <xsd:element ref="ns3:MediaLengthInSeconds" minOccurs="0"/>
                <xsd:element ref="ns4:SharedWithUsers" minOccurs="0"/>
                <xsd:element ref="ns4:SharedWithDetails" minOccurs="0"/>
                <xsd:element ref="ns4:SharingHintHash" minOccurs="0"/>
                <xsd:element ref="ns3: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92d1a54-40b2-4a62-9320-551ae05f4a35"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LengthInSeconds" ma:index="18" nillable="true" ma:displayName="Length (seconds)" ma:internalName="MediaLengthInSeconds" ma:readOnly="true">
      <xsd:simpleType>
        <xsd:restriction base="dms:Unknown"/>
      </xsd:simpleType>
    </xsd:element>
    <xsd:element name="_activity" ma:index="22" nillable="true" ma:displayName="_activity" ma:hidden="true" ma:internalName="_activity">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22fc6e8-ffa0-4322-a01f-30f3e00c019f"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element name="SharingHintHash" ma:index="21"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2A66F9F-5BFA-47D8-A34C-C6FBC3F58293}">
  <ds:schemaRefs>
    <ds:schemaRef ds:uri="http://schemas.microsoft.com/office/2006/metadata/properties"/>
    <ds:schemaRef ds:uri="http://purl.org/dc/terms/"/>
    <ds:schemaRef ds:uri="http://schemas.openxmlformats.org/package/2006/metadata/core-properties"/>
    <ds:schemaRef ds:uri="http://schemas.microsoft.com/office/2006/documentManagement/types"/>
    <ds:schemaRef ds:uri="e92d1a54-40b2-4a62-9320-551ae05f4a35"/>
    <ds:schemaRef ds:uri="http://schemas.microsoft.com/office/infopath/2007/PartnerControls"/>
    <ds:schemaRef ds:uri="http://purl.org/dc/elements/1.1/"/>
    <ds:schemaRef ds:uri="922fc6e8-ffa0-4322-a01f-30f3e00c019f"/>
    <ds:schemaRef ds:uri="http://www.w3.org/XML/1998/namespace"/>
    <ds:schemaRef ds:uri="http://purl.org/dc/dcmitype/"/>
  </ds:schemaRefs>
</ds:datastoreItem>
</file>

<file path=customXml/itemProps2.xml><?xml version="1.0" encoding="utf-8"?>
<ds:datastoreItem xmlns:ds="http://schemas.openxmlformats.org/officeDocument/2006/customXml" ds:itemID="{3F77B4A5-E3D6-4740-A660-BB0D50368E40}">
  <ds:schemaRefs>
    <ds:schemaRef ds:uri="http://schemas.microsoft.com/sharepoint/v3/contenttype/forms"/>
  </ds:schemaRefs>
</ds:datastoreItem>
</file>

<file path=customXml/itemProps3.xml><?xml version="1.0" encoding="utf-8"?>
<ds:datastoreItem xmlns:ds="http://schemas.openxmlformats.org/officeDocument/2006/customXml" ds:itemID="{7C8AECD3-2372-4089-B332-D93573E4D6B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92d1a54-40b2-4a62-9320-551ae05f4a35"/>
    <ds:schemaRef ds:uri="922fc6e8-ffa0-4322-a01f-30f3e00c019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Creditors-Accruals</vt:lpstr>
      <vt:lpstr>Ring fenced grants</vt:lpstr>
      <vt:lpstr>School generated income review</vt:lpstr>
      <vt:lpstr>'Creditors-Accruals'!Print_Titles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Eileen Ahern</dc:creator>
  <cp:lastModifiedBy>Liz Lambert</cp:lastModifiedBy>
  <cp:lastPrinted>2022-06-02T09:49:45Z</cp:lastPrinted>
  <dcterms:created xsi:type="dcterms:W3CDTF">2022-06-02T08:11:59Z</dcterms:created>
  <dcterms:modified xsi:type="dcterms:W3CDTF">2026-03-02T09:25:55Z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0x0101007A8936850EDE884E84BCF07B96EBADCA</vt:lpwstr>
  </property>
</Properties>
</file>