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bdomain-my.sharepoint.com/personal/lizlambert_fssu_ie/Documents/Documents/"/>
    </mc:Choice>
  </mc:AlternateContent>
  <xr:revisionPtr revIDLastSave="0" documentId="8_{551596E5-F4A6-4F3E-B665-22178B6774B3}" xr6:coauthVersionLast="43" xr6:coauthVersionMax="43" xr10:uidLastSave="{00000000-0000-0000-0000-000000000000}"/>
  <bookViews>
    <workbookView xWindow="-120" yWindow="-120" windowWidth="29040" windowHeight="15840" firstSheet="1" xr2:uid="{5D0F5A95-9BFB-4B07-8D3C-F2FC4ACBE5BD}"/>
  </bookViews>
  <sheets>
    <sheet name="Contributory Pension" sheetId="1" r:id="rId1"/>
    <sheet name="Single Public Service Pension" sheetId="4" r:id="rId2"/>
  </sheets>
  <definedNames>
    <definedName name="_xlnm.Print_Area" localSheetId="0">'Contributory Pension'!$A$1:$L$37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F24" i="1" s="1"/>
  <c r="F22" i="1"/>
  <c r="E20" i="1"/>
  <c r="E28" i="1" s="1"/>
  <c r="E24" i="1" l="1"/>
  <c r="E18" i="4"/>
  <c r="E24" i="4" s="1"/>
  <c r="F28" i="1"/>
  <c r="G22" i="1"/>
  <c r="E22" i="1"/>
  <c r="E22" i="4" l="1"/>
  <c r="E26" i="4" s="1"/>
  <c r="E26" i="1"/>
  <c r="F26" i="1"/>
  <c r="F30" i="1" s="1"/>
  <c r="G18" i="4"/>
  <c r="F18" i="4"/>
  <c r="F24" i="4" s="1"/>
  <c r="F22" i="4" l="1"/>
  <c r="F26" i="4" s="1"/>
  <c r="G22" i="4"/>
  <c r="G24" i="4"/>
  <c r="E30" i="1"/>
  <c r="G24" i="1"/>
  <c r="G26" i="1" s="1"/>
  <c r="G28" i="1"/>
  <c r="G30" i="1" l="1"/>
  <c r="G26" i="4"/>
  <c r="E28" i="4"/>
  <c r="E29" i="4" s="1"/>
  <c r="F28" i="4" l="1"/>
  <c r="F29" i="4" s="1"/>
  <c r="G28" i="4"/>
  <c r="G29" i="4" s="1"/>
</calcChain>
</file>

<file path=xl/sharedStrings.xml><?xml version="1.0" encoding="utf-8"?>
<sst xmlns="http://schemas.openxmlformats.org/spreadsheetml/2006/main" count="74" uniqueCount="51">
  <si>
    <t>Community &amp; Comprehensive Schools</t>
  </si>
  <si>
    <t>Contributory Pension Scheme for full-time non-teaching employees of the Community &amp; Comprehensive Schools</t>
  </si>
  <si>
    <t>Instructions</t>
  </si>
  <si>
    <r>
      <t xml:space="preserve">1) Please enter the employees gross pay to calculate the pension deduction in </t>
    </r>
    <r>
      <rPr>
        <b/>
        <u/>
        <sz val="13"/>
        <color theme="1"/>
        <rFont val="Calibri"/>
        <family val="2"/>
        <scheme val="minor"/>
      </rPr>
      <t>Row A below</t>
    </r>
    <r>
      <rPr>
        <sz val="13"/>
        <color theme="1"/>
        <rFont val="Calibri"/>
        <family val="2"/>
        <scheme val="minor"/>
      </rPr>
      <t xml:space="preserve">. </t>
    </r>
  </si>
  <si>
    <t>Enter the figure in the appropriate yellow boxes under employee pay frequence weekly/forthnightly/monthly.</t>
  </si>
  <si>
    <r>
      <t xml:space="preserve">2) If necessary amend the State Pension amount in line with Social Welfare increases in the future in </t>
    </r>
    <r>
      <rPr>
        <b/>
        <u/>
        <sz val="13"/>
        <color theme="1"/>
        <rFont val="Calibri"/>
        <family val="2"/>
        <scheme val="minor"/>
      </rPr>
      <t>Row B below.</t>
    </r>
  </si>
  <si>
    <t>Rate from 02/01/2026 is €299.30</t>
  </si>
  <si>
    <t>3) The employee pension contributions are:</t>
  </si>
  <si>
    <r>
      <t xml:space="preserve">Standard pension contribution see </t>
    </r>
    <r>
      <rPr>
        <b/>
        <u/>
        <sz val="13"/>
        <color rgb="FF000000"/>
        <rFont val="Calibri"/>
        <family val="2"/>
        <scheme val="minor"/>
      </rPr>
      <t>Row F</t>
    </r>
  </si>
  <si>
    <r>
      <t xml:space="preserve">Employee pension contribution to include Spouses' and Children see </t>
    </r>
    <r>
      <rPr>
        <b/>
        <u/>
        <sz val="13"/>
        <color rgb="FF000000"/>
        <rFont val="Calibri"/>
        <family val="2"/>
        <scheme val="minor"/>
      </rPr>
      <t>Row H</t>
    </r>
  </si>
  <si>
    <t>THE CELLS IN BLUE BELOW ARE FORMULA BASED PLEASE DO NOT ADJUST</t>
  </si>
  <si>
    <t>Weekly</t>
  </si>
  <si>
    <t>Fortnightly</t>
  </si>
  <si>
    <t>Monthly</t>
  </si>
  <si>
    <t>A</t>
  </si>
  <si>
    <t>Gross Pensionable Remuneration</t>
  </si>
  <si>
    <t>Note 1</t>
  </si>
  <si>
    <t>B</t>
  </si>
  <si>
    <t>State Pension</t>
  </si>
  <si>
    <t>C</t>
  </si>
  <si>
    <t>Net Pensionable Remuneration</t>
  </si>
  <si>
    <t>Note 2</t>
  </si>
  <si>
    <t>Pension Contribution Calculation</t>
  </si>
  <si>
    <t>D</t>
  </si>
  <si>
    <t>1.5% of Gross Pensionable Remuneration</t>
  </si>
  <si>
    <t>E</t>
  </si>
  <si>
    <t>3.5% of  Net Pensionable Remuneration</t>
  </si>
  <si>
    <t>F</t>
  </si>
  <si>
    <t>Employee Pension Contribution</t>
  </si>
  <si>
    <t>Spouses' &amp; Children Contribution</t>
  </si>
  <si>
    <t>G</t>
  </si>
  <si>
    <t>1.5% of Net Pensionable Remuneration</t>
  </si>
  <si>
    <t>H</t>
  </si>
  <si>
    <t>Employee Pension Contribution incl. Spouses' &amp; Children</t>
  </si>
  <si>
    <t>Note 1: Gross pensionable remuneration is your full time equivalent pensionable pay plus any approved pensionable allowances.</t>
  </si>
  <si>
    <t>Note 2: Net pensionable remuneration is your gross pensionable remuneration less two times the value of the Contributory State Pension (CSP) for a single adult without dependants.</t>
  </si>
  <si>
    <t>Single Public Service Pension Scheme</t>
  </si>
  <si>
    <r>
      <t xml:space="preserve">2) If the employees work part-time, input the % work pattern in the grey cell in </t>
    </r>
    <r>
      <rPr>
        <b/>
        <u/>
        <sz val="13"/>
        <color theme="1"/>
        <rFont val="Calibri"/>
        <family val="2"/>
        <scheme val="minor"/>
      </rPr>
      <t>Row B below</t>
    </r>
    <r>
      <rPr>
        <sz val="13"/>
        <color theme="1"/>
        <rFont val="Calibri"/>
        <family val="2"/>
        <scheme val="minor"/>
      </rPr>
      <t>.</t>
    </r>
  </si>
  <si>
    <r>
      <t xml:space="preserve">3) If necessary amend the State Pension amount in line with Social Welfare increases in the future in </t>
    </r>
    <r>
      <rPr>
        <b/>
        <u/>
        <sz val="13"/>
        <color theme="1"/>
        <rFont val="Calibri"/>
        <family val="2"/>
        <scheme val="minor"/>
      </rPr>
      <t>Row D below</t>
    </r>
    <r>
      <rPr>
        <sz val="13"/>
        <color theme="1"/>
        <rFont val="Calibri"/>
        <family val="2"/>
        <scheme val="minor"/>
      </rPr>
      <t>.</t>
    </r>
  </si>
  <si>
    <t>Full Time Equivalent  Working pattern %</t>
  </si>
  <si>
    <t>Full Time Equivalent  Gross Pensionable  Remuneration</t>
  </si>
  <si>
    <t>Contributory State Pension</t>
  </si>
  <si>
    <t>Full Time Equivalent Net Pensionable Remuneration</t>
  </si>
  <si>
    <t>3% of  Full Time gross pensionable Remuneration</t>
  </si>
  <si>
    <t xml:space="preserve">3.5% of Net Pensionable Remuneration </t>
  </si>
  <si>
    <t>Full Time Employee Pension Contribution</t>
  </si>
  <si>
    <t>I</t>
  </si>
  <si>
    <t xml:space="preserve">Final Employee Contribution </t>
  </si>
  <si>
    <t>Note 3</t>
  </si>
  <si>
    <t>Note 3: The earnings for a fulltime member are used to calculate the Schemes' contributions, even if an employee works part-time. If an employee works part-time,</t>
  </si>
  <si>
    <t>contributions are first calculated as if they were a full-time worker and then reduced by their % work pattern.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</si>
</sst>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b/>
      <u/>
      <sz val="13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2" xfId="0" applyFont="1" applyBorder="1" applyAlignment="1">
      <alignment horizontal="right"/>
    </xf>
    <xf numFmtId="0" fontId="1" fillId="0" borderId="7" xfId="0" applyFont="1" applyBorder="1"/>
    <xf numFmtId="0" fontId="2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9" xfId="0" applyFont="1" applyBorder="1" applyAlignment="1">
      <alignment horizontal="left"/>
    </xf>
    <xf numFmtId="0" fontId="1" fillId="0" borderId="11" xfId="0" applyFont="1" applyBorder="1"/>
    <xf numFmtId="0" fontId="2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4" xfId="0" applyFont="1" applyBorder="1"/>
    <xf numFmtId="0" fontId="2" fillId="0" borderId="0" xfId="0" applyFont="1" applyAlignment="1">
      <alignment horizontal="left" wrapText="1" indent="5"/>
    </xf>
    <xf numFmtId="0" fontId="2" fillId="0" borderId="1" xfId="0" applyFont="1" applyBorder="1" applyAlignment="1">
      <alignment horizontal="left" wrapText="1" indent="5"/>
    </xf>
    <xf numFmtId="0" fontId="1" fillId="4" borderId="3" xfId="0" applyFont="1" applyFill="1" applyBorder="1"/>
    <xf numFmtId="0" fontId="1" fillId="4" borderId="4" xfId="0" applyFont="1" applyFill="1" applyBorder="1"/>
    <xf numFmtId="10" fontId="1" fillId="4" borderId="4" xfId="0" applyNumberFormat="1" applyFont="1" applyFill="1" applyBorder="1" applyAlignment="1">
      <alignment horizontal="left"/>
    </xf>
    <xf numFmtId="0" fontId="1" fillId="0" borderId="16" xfId="0" applyFont="1" applyBorder="1"/>
    <xf numFmtId="0" fontId="2" fillId="0" borderId="11" xfId="0" applyFont="1" applyBorder="1"/>
    <xf numFmtId="0" fontId="10" fillId="5" borderId="8" xfId="0" applyFont="1" applyFill="1" applyBorder="1"/>
    <xf numFmtId="0" fontId="11" fillId="0" borderId="0" xfId="0" applyFont="1" applyAlignment="1">
      <alignment horizontal="left" vertical="center" indent="2"/>
    </xf>
    <xf numFmtId="0" fontId="1" fillId="5" borderId="4" xfId="0" applyFont="1" applyFill="1" applyBorder="1"/>
    <xf numFmtId="0" fontId="2" fillId="5" borderId="4" xfId="0" applyFont="1" applyFill="1" applyBorder="1"/>
    <xf numFmtId="0" fontId="2" fillId="6" borderId="7" xfId="0" applyFont="1" applyFill="1" applyBorder="1"/>
    <xf numFmtId="0" fontId="2" fillId="6" borderId="0" xfId="0" applyFont="1" applyFill="1"/>
    <xf numFmtId="9" fontId="2" fillId="7" borderId="1" xfId="0" applyNumberFormat="1" applyFont="1" applyFill="1" applyBorder="1"/>
    <xf numFmtId="9" fontId="2" fillId="7" borderId="12" xfId="0" applyNumberFormat="1" applyFont="1" applyFill="1" applyBorder="1"/>
    <xf numFmtId="0" fontId="4" fillId="8" borderId="0" xfId="0" applyFont="1" applyFill="1"/>
    <xf numFmtId="0" fontId="2" fillId="8" borderId="14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164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0" fontId="2" fillId="8" borderId="1" xfId="0" applyNumberFormat="1" applyFont="1" applyFill="1" applyBorder="1" applyAlignment="1">
      <alignment horizontal="left"/>
    </xf>
    <xf numFmtId="43" fontId="2" fillId="8" borderId="1" xfId="1" applyFont="1" applyFill="1" applyBorder="1"/>
    <xf numFmtId="0" fontId="2" fillId="8" borderId="2" xfId="0" applyFont="1" applyFill="1" applyBorder="1" applyAlignment="1">
      <alignment horizontal="left"/>
    </xf>
    <xf numFmtId="9" fontId="2" fillId="8" borderId="1" xfId="0" applyNumberFormat="1" applyFont="1" applyFill="1" applyBorder="1" applyAlignment="1">
      <alignment horizontal="left"/>
    </xf>
    <xf numFmtId="10" fontId="1" fillId="8" borderId="4" xfId="0" applyNumberFormat="1" applyFont="1" applyFill="1" applyBorder="1" applyAlignment="1">
      <alignment horizontal="left"/>
    </xf>
    <xf numFmtId="0" fontId="2" fillId="0" borderId="13" xfId="0" applyFont="1" applyBorder="1"/>
    <xf numFmtId="0" fontId="8" fillId="9" borderId="18" xfId="0" applyFont="1" applyFill="1" applyBorder="1"/>
    <xf numFmtId="0" fontId="9" fillId="9" borderId="18" xfId="0" applyFont="1" applyFill="1" applyBorder="1"/>
    <xf numFmtId="0" fontId="1" fillId="9" borderId="6" xfId="0" applyFont="1" applyFill="1" applyBorder="1" applyAlignment="1">
      <alignment horizontal="center"/>
    </xf>
    <xf numFmtId="0" fontId="8" fillId="9" borderId="17" xfId="0" applyFont="1" applyFill="1" applyBorder="1"/>
    <xf numFmtId="43" fontId="2" fillId="3" borderId="9" xfId="1" applyFont="1" applyFill="1" applyBorder="1"/>
    <xf numFmtId="43" fontId="2" fillId="3" borderId="10" xfId="1" applyFont="1" applyFill="1" applyBorder="1"/>
    <xf numFmtId="43" fontId="2" fillId="0" borderId="1" xfId="1" applyFont="1" applyBorder="1"/>
    <xf numFmtId="43" fontId="2" fillId="0" borderId="12" xfId="1" applyFont="1" applyBorder="1"/>
    <xf numFmtId="43" fontId="2" fillId="8" borderId="14" xfId="1" applyFont="1" applyFill="1" applyBorder="1"/>
    <xf numFmtId="43" fontId="2" fillId="8" borderId="15" xfId="1" applyFont="1" applyFill="1" applyBorder="1"/>
    <xf numFmtId="43" fontId="2" fillId="8" borderId="7" xfId="1" applyFont="1" applyFill="1" applyBorder="1"/>
    <xf numFmtId="43" fontId="2" fillId="8" borderId="2" xfId="1" applyFont="1" applyFill="1" applyBorder="1"/>
    <xf numFmtId="43" fontId="1" fillId="4" borderId="4" xfId="1" applyFont="1" applyFill="1" applyBorder="1"/>
    <xf numFmtId="43" fontId="1" fillId="4" borderId="5" xfId="1" applyFont="1" applyFill="1" applyBorder="1"/>
    <xf numFmtId="43" fontId="2" fillId="0" borderId="0" xfId="1" applyFont="1"/>
    <xf numFmtId="43" fontId="2" fillId="8" borderId="12" xfId="1" applyFont="1" applyFill="1" applyBorder="1"/>
    <xf numFmtId="43" fontId="1" fillId="8" borderId="4" xfId="1" applyFont="1" applyFill="1" applyBorder="1"/>
    <xf numFmtId="43" fontId="1" fillId="8" borderId="5" xfId="1" applyFont="1" applyFill="1" applyBorder="1"/>
    <xf numFmtId="43" fontId="8" fillId="9" borderId="6" xfId="1" applyFont="1" applyFill="1" applyBorder="1" applyAlignment="1">
      <alignment horizontal="right" wrapText="1"/>
    </xf>
    <xf numFmtId="0" fontId="8" fillId="2" borderId="0" xfId="0" applyFont="1" applyFill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Comma 2" xfId="2" xr:uid="{624F7D99-3180-4D9E-A033-CF70CA1D81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99F6-3DD2-416B-BD23-BCD472758A82}">
  <sheetPr>
    <tabColor theme="9" tint="-0.249977111117893"/>
  </sheetPr>
  <dimension ref="A1:G35"/>
  <sheetViews>
    <sheetView tabSelected="1" zoomScaleNormal="100" workbookViewId="0">
      <selection activeCell="G17" sqref="G17"/>
    </sheetView>
  </sheetViews>
  <sheetFormatPr defaultColWidth="8.85546875" defaultRowHeight="17.25" x14ac:dyDescent="0.3"/>
  <cols>
    <col min="1" max="1" width="2.28515625" style="1" bestFit="1" customWidth="1"/>
    <col min="2" max="2" width="50.5703125" style="2" customWidth="1"/>
    <col min="3" max="3" width="6.5703125" style="2" bestFit="1" customWidth="1"/>
    <col min="4" max="4" width="8.85546875" style="2"/>
    <col min="5" max="5" width="27.140625" style="2" customWidth="1"/>
    <col min="6" max="6" width="20.7109375" style="2" customWidth="1"/>
    <col min="7" max="7" width="22.42578125" style="2" customWidth="1"/>
    <col min="8" max="16384" width="8.85546875" style="2"/>
  </cols>
  <sheetData>
    <row r="1" spans="1:7" ht="18.75" x14ac:dyDescent="0.3">
      <c r="B1" s="70" t="s">
        <v>0</v>
      </c>
      <c r="C1" s="70"/>
      <c r="D1" s="70"/>
      <c r="E1" s="70"/>
      <c r="F1" s="70"/>
      <c r="G1" s="70"/>
    </row>
    <row r="2" spans="1:7" ht="18.75" x14ac:dyDescent="0.3">
      <c r="B2" s="71" t="s">
        <v>1</v>
      </c>
      <c r="C2" s="71"/>
      <c r="D2" s="71"/>
      <c r="E2" s="71"/>
      <c r="F2" s="71"/>
      <c r="G2" s="71"/>
    </row>
    <row r="3" spans="1:7" x14ac:dyDescent="0.3">
      <c r="B3" s="1"/>
      <c r="C3" s="1"/>
    </row>
    <row r="4" spans="1:7" x14ac:dyDescent="0.3">
      <c r="B4" s="3" t="s">
        <v>2</v>
      </c>
      <c r="C4" s="4"/>
    </row>
    <row r="5" spans="1:7" x14ac:dyDescent="0.3">
      <c r="B5" s="2" t="s">
        <v>3</v>
      </c>
    </row>
    <row r="6" spans="1:7" x14ac:dyDescent="0.3">
      <c r="B6" s="2" t="s">
        <v>4</v>
      </c>
    </row>
    <row r="7" spans="1:7" x14ac:dyDescent="0.3">
      <c r="B7" s="2" t="s">
        <v>5</v>
      </c>
    </row>
    <row r="8" spans="1:7" x14ac:dyDescent="0.3">
      <c r="B8" s="2" t="s">
        <v>6</v>
      </c>
    </row>
    <row r="9" spans="1:7" x14ac:dyDescent="0.3">
      <c r="B9" s="72" t="s">
        <v>7</v>
      </c>
      <c r="C9" s="72"/>
      <c r="D9" s="72"/>
    </row>
    <row r="10" spans="1:7" x14ac:dyDescent="0.3">
      <c r="B10" s="33" t="s">
        <v>8</v>
      </c>
    </row>
    <row r="11" spans="1:7" x14ac:dyDescent="0.3">
      <c r="B11" s="73" t="s">
        <v>9</v>
      </c>
      <c r="C11" s="73"/>
      <c r="D11" s="73"/>
      <c r="E11" s="73"/>
    </row>
    <row r="12" spans="1:7" x14ac:dyDescent="0.3">
      <c r="B12" s="33"/>
      <c r="C12" s="33"/>
      <c r="D12" s="33"/>
      <c r="E12" s="33"/>
    </row>
    <row r="13" spans="1:7" x14ac:dyDescent="0.3">
      <c r="B13" s="40" t="s">
        <v>10</v>
      </c>
      <c r="C13" s="40"/>
      <c r="D13" s="40"/>
      <c r="E13" s="40"/>
    </row>
    <row r="14" spans="1:7" x14ac:dyDescent="0.3">
      <c r="B14" s="5"/>
      <c r="C14" s="5"/>
    </row>
    <row r="15" spans="1:7" ht="18" thickBot="1" x14ac:dyDescent="0.35">
      <c r="A15" s="9"/>
      <c r="B15" s="10"/>
      <c r="C15" s="10"/>
      <c r="D15" s="11"/>
      <c r="E15" s="13" t="s">
        <v>11</v>
      </c>
      <c r="F15" s="13" t="s">
        <v>12</v>
      </c>
      <c r="G15" s="13" t="s">
        <v>13</v>
      </c>
    </row>
    <row r="16" spans="1:7" x14ac:dyDescent="0.3">
      <c r="A16" s="16" t="s">
        <v>14</v>
      </c>
      <c r="B16" s="17" t="s">
        <v>15</v>
      </c>
      <c r="C16" s="18" t="s">
        <v>16</v>
      </c>
      <c r="D16" s="19"/>
      <c r="E16" s="55">
        <v>684</v>
      </c>
      <c r="F16" s="55">
        <v>1368</v>
      </c>
      <c r="G16" s="56">
        <v>2974</v>
      </c>
    </row>
    <row r="17" spans="1:7" x14ac:dyDescent="0.3">
      <c r="A17" s="20"/>
      <c r="B17" s="7"/>
      <c r="C17" s="6"/>
      <c r="D17" s="8"/>
      <c r="E17" s="57"/>
      <c r="F17" s="57"/>
      <c r="G17" s="58"/>
    </row>
    <row r="18" spans="1:7" x14ac:dyDescent="0.3">
      <c r="A18" s="20" t="s">
        <v>17</v>
      </c>
      <c r="B18" s="7" t="s">
        <v>18</v>
      </c>
      <c r="C18" s="6"/>
      <c r="D18" s="8"/>
      <c r="E18" s="57">
        <v>299.3</v>
      </c>
      <c r="F18" s="57">
        <v>299.3</v>
      </c>
      <c r="G18" s="57">
        <v>299.3</v>
      </c>
    </row>
    <row r="19" spans="1:7" x14ac:dyDescent="0.3">
      <c r="A19" s="20"/>
      <c r="B19" s="7"/>
      <c r="C19" s="6"/>
      <c r="D19" s="8"/>
      <c r="E19" s="57"/>
      <c r="F19" s="57"/>
      <c r="G19" s="58"/>
    </row>
    <row r="20" spans="1:7" ht="18" thickBot="1" x14ac:dyDescent="0.35">
      <c r="A20" s="22" t="s">
        <v>19</v>
      </c>
      <c r="B20" s="23" t="s">
        <v>20</v>
      </c>
      <c r="C20" s="24" t="s">
        <v>21</v>
      </c>
      <c r="D20" s="41"/>
      <c r="E20" s="59">
        <f>E16-(E18*2)</f>
        <v>85.399999999999977</v>
      </c>
      <c r="F20" s="59">
        <f>F16-(F18*4)</f>
        <v>170.79999999999995</v>
      </c>
      <c r="G20" s="60">
        <f>G16-(G18*52.18*2/12)</f>
        <v>371.08766666666679</v>
      </c>
    </row>
    <row r="21" spans="1:7" x14ac:dyDescent="0.3">
      <c r="A21" s="14"/>
      <c r="B21" s="36" t="s">
        <v>22</v>
      </c>
      <c r="C21" s="15"/>
      <c r="D21" s="42"/>
      <c r="E21" s="61"/>
      <c r="F21" s="61"/>
      <c r="G21" s="61"/>
    </row>
    <row r="22" spans="1:7" x14ac:dyDescent="0.3">
      <c r="A22" s="6" t="s">
        <v>23</v>
      </c>
      <c r="B22" s="25" t="s">
        <v>24</v>
      </c>
      <c r="C22" s="7"/>
      <c r="D22" s="43">
        <v>1.4999999999999999E-2</v>
      </c>
      <c r="E22" s="46">
        <f>E16*D22</f>
        <v>10.26</v>
      </c>
      <c r="F22" s="46">
        <f>F16*D22</f>
        <v>20.52</v>
      </c>
      <c r="G22" s="46">
        <f>G16*D22</f>
        <v>44.61</v>
      </c>
    </row>
    <row r="23" spans="1:7" x14ac:dyDescent="0.3">
      <c r="A23" s="6"/>
      <c r="B23" s="7"/>
      <c r="C23" s="7"/>
      <c r="D23" s="44"/>
      <c r="E23" s="46"/>
      <c r="F23" s="46"/>
      <c r="G23" s="46"/>
    </row>
    <row r="24" spans="1:7" x14ac:dyDescent="0.3">
      <c r="A24" s="6" t="s">
        <v>25</v>
      </c>
      <c r="B24" s="25" t="s">
        <v>26</v>
      </c>
      <c r="C24" s="7"/>
      <c r="D24" s="45">
        <v>3.5000000000000003E-2</v>
      </c>
      <c r="E24" s="46">
        <f>IF((E20*D24)&lt;0,0,E20*D24)</f>
        <v>2.9889999999999994</v>
      </c>
      <c r="F24" s="46">
        <f>IF((F20*D24)&lt;0,0,F20*D24)</f>
        <v>5.9779999999999989</v>
      </c>
      <c r="G24" s="46">
        <f>IF((G20*D24)&lt;0,0,G20*D24)</f>
        <v>12.98806833333334</v>
      </c>
    </row>
    <row r="25" spans="1:7" ht="18" thickBot="1" x14ac:dyDescent="0.35">
      <c r="A25" s="9"/>
      <c r="B25" s="10"/>
      <c r="C25" s="10"/>
      <c r="D25" s="47"/>
      <c r="E25" s="62"/>
      <c r="F25" s="62"/>
      <c r="G25" s="62"/>
    </row>
    <row r="26" spans="1:7" ht="18" thickBot="1" x14ac:dyDescent="0.35">
      <c r="A26" s="27" t="s">
        <v>27</v>
      </c>
      <c r="B26" s="28" t="s">
        <v>28</v>
      </c>
      <c r="C26" s="28"/>
      <c r="D26" s="29"/>
      <c r="E26" s="63">
        <f>SUM(E22:E25)</f>
        <v>13.248999999999999</v>
      </c>
      <c r="F26" s="63">
        <f>SUM(F22:F25)</f>
        <v>26.497999999999998</v>
      </c>
      <c r="G26" s="64">
        <f>SUM(G22:G25)</f>
        <v>57.598068333333337</v>
      </c>
    </row>
    <row r="27" spans="1:7" x14ac:dyDescent="0.3">
      <c r="B27" s="37" t="s">
        <v>29</v>
      </c>
      <c r="E27" s="65"/>
      <c r="F27" s="65"/>
      <c r="G27" s="65"/>
    </row>
    <row r="28" spans="1:7" x14ac:dyDescent="0.3">
      <c r="A28" s="6" t="s">
        <v>30</v>
      </c>
      <c r="B28" s="26" t="s">
        <v>31</v>
      </c>
      <c r="C28" s="7"/>
      <c r="D28" s="45">
        <v>1.4999999999999999E-2</v>
      </c>
      <c r="E28" s="46">
        <f>IF((E20*D28)&lt;0,0,E20*D28)</f>
        <v>1.2809999999999997</v>
      </c>
      <c r="F28" s="46">
        <f>IF((F20*D28)&lt;0,0,F20*D28)</f>
        <v>2.5619999999999994</v>
      </c>
      <c r="G28" s="46">
        <f>IF((G20*D28)&lt;0,0,G20*D28)</f>
        <v>5.5663150000000012</v>
      </c>
    </row>
    <row r="29" spans="1:7" ht="18" thickBot="1" x14ac:dyDescent="0.35">
      <c r="E29" s="65"/>
      <c r="F29" s="65"/>
      <c r="G29" s="65"/>
    </row>
    <row r="30" spans="1:7" ht="18" thickBot="1" x14ac:dyDescent="0.35">
      <c r="A30" s="27" t="s">
        <v>32</v>
      </c>
      <c r="B30" s="28" t="s">
        <v>33</v>
      </c>
      <c r="C30" s="28"/>
      <c r="D30" s="29"/>
      <c r="E30" s="63">
        <f>E26+E28</f>
        <v>14.529999999999998</v>
      </c>
      <c r="F30" s="63">
        <f>F26+F28</f>
        <v>29.059999999999995</v>
      </c>
      <c r="G30" s="63">
        <f>G26+G28</f>
        <v>63.16438333333334</v>
      </c>
    </row>
    <row r="31" spans="1:7" ht="11.25" customHeight="1" x14ac:dyDescent="0.3"/>
    <row r="32" spans="1:7" x14ac:dyDescent="0.3">
      <c r="B32" s="1" t="s">
        <v>34</v>
      </c>
      <c r="C32" s="1"/>
      <c r="E32" s="1"/>
    </row>
    <row r="33" spans="2:5" ht="8.25" customHeight="1" x14ac:dyDescent="0.3"/>
    <row r="34" spans="2:5" x14ac:dyDescent="0.3">
      <c r="B34" s="1" t="s">
        <v>35</v>
      </c>
      <c r="C34" s="1"/>
      <c r="E34" s="1"/>
    </row>
    <row r="35" spans="2:5" x14ac:dyDescent="0.3">
      <c r="E35" s="1"/>
    </row>
  </sheetData>
  <mergeCells count="4">
    <mergeCell ref="B1:G1"/>
    <mergeCell ref="B2:G2"/>
    <mergeCell ref="B9:D9"/>
    <mergeCell ref="B11:E11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DC4B-1502-457F-B571-4C4F0B31EFF9}">
  <sheetPr>
    <tabColor rgb="FF7030A0"/>
  </sheetPr>
  <dimension ref="A1:I36"/>
  <sheetViews>
    <sheetView topLeftCell="A9" zoomScaleNormal="100" workbookViewId="0">
      <selection activeCell="G15" sqref="G15"/>
    </sheetView>
  </sheetViews>
  <sheetFormatPr defaultColWidth="8.85546875" defaultRowHeight="17.25" x14ac:dyDescent="0.3"/>
  <cols>
    <col min="1" max="1" width="2.28515625" style="1" bestFit="1" customWidth="1"/>
    <col min="2" max="2" width="58" style="2" customWidth="1"/>
    <col min="3" max="3" width="7.7109375" style="2" bestFit="1" customWidth="1"/>
    <col min="4" max="4" width="8.85546875" style="2"/>
    <col min="5" max="6" width="20.7109375" style="2" customWidth="1"/>
    <col min="7" max="7" width="22.42578125" style="2" customWidth="1"/>
    <col min="8" max="16384" width="8.85546875" style="2"/>
  </cols>
  <sheetData>
    <row r="1" spans="1:7" ht="21" x14ac:dyDescent="0.35">
      <c r="B1" s="74" t="s">
        <v>0</v>
      </c>
      <c r="C1" s="74"/>
      <c r="D1" s="74"/>
      <c r="E1" s="74"/>
      <c r="F1" s="74"/>
      <c r="G1" s="74"/>
    </row>
    <row r="2" spans="1:7" ht="21" x14ac:dyDescent="0.35">
      <c r="B2" s="75" t="s">
        <v>36</v>
      </c>
      <c r="C2" s="75"/>
      <c r="D2" s="75"/>
      <c r="E2" s="75"/>
      <c r="F2" s="75"/>
      <c r="G2" s="75"/>
    </row>
    <row r="3" spans="1:7" x14ac:dyDescent="0.3">
      <c r="B3" s="1"/>
      <c r="C3" s="1"/>
    </row>
    <row r="4" spans="1:7" x14ac:dyDescent="0.3">
      <c r="B4" s="3" t="s">
        <v>2</v>
      </c>
      <c r="C4" s="4"/>
    </row>
    <row r="5" spans="1:7" x14ac:dyDescent="0.3">
      <c r="B5" s="2" t="s">
        <v>3</v>
      </c>
    </row>
    <row r="6" spans="1:7" x14ac:dyDescent="0.3">
      <c r="B6" s="2" t="s">
        <v>4</v>
      </c>
    </row>
    <row r="7" spans="1:7" x14ac:dyDescent="0.3">
      <c r="B7" s="2" t="s">
        <v>37</v>
      </c>
    </row>
    <row r="8" spans="1:7" x14ac:dyDescent="0.3">
      <c r="B8" s="2" t="s">
        <v>38</v>
      </c>
    </row>
    <row r="9" spans="1:7" x14ac:dyDescent="0.3">
      <c r="B9" s="2" t="s">
        <v>6</v>
      </c>
    </row>
    <row r="11" spans="1:7" x14ac:dyDescent="0.3">
      <c r="B11" s="40" t="s">
        <v>10</v>
      </c>
      <c r="C11" s="40"/>
      <c r="D11" s="40"/>
      <c r="E11" s="40"/>
    </row>
    <row r="12" spans="1:7" x14ac:dyDescent="0.3">
      <c r="B12" s="5"/>
      <c r="C12" s="5"/>
    </row>
    <row r="13" spans="1:7" ht="18" thickBot="1" x14ac:dyDescent="0.35">
      <c r="A13" s="6"/>
      <c r="B13" s="10"/>
      <c r="C13" s="10"/>
      <c r="D13" s="11"/>
      <c r="E13" s="13" t="s">
        <v>11</v>
      </c>
      <c r="F13" s="13" t="s">
        <v>12</v>
      </c>
      <c r="G13" s="13" t="s">
        <v>13</v>
      </c>
    </row>
    <row r="14" spans="1:7" x14ac:dyDescent="0.3">
      <c r="A14" s="30" t="s">
        <v>14</v>
      </c>
      <c r="B14" s="32" t="s">
        <v>15</v>
      </c>
      <c r="C14" s="18" t="s">
        <v>16</v>
      </c>
      <c r="D14" s="19"/>
      <c r="E14" s="55">
        <v>684</v>
      </c>
      <c r="F14" s="55">
        <v>1368</v>
      </c>
      <c r="G14" s="56">
        <v>2974</v>
      </c>
    </row>
    <row r="15" spans="1:7" x14ac:dyDescent="0.3">
      <c r="A15" s="30"/>
      <c r="B15" s="31"/>
      <c r="C15" s="6"/>
      <c r="D15" s="8"/>
      <c r="E15" s="7"/>
      <c r="F15" s="7"/>
      <c r="G15" s="21"/>
    </row>
    <row r="16" spans="1:7" x14ac:dyDescent="0.3">
      <c r="A16" s="30" t="s">
        <v>17</v>
      </c>
      <c r="B16" s="31" t="s">
        <v>39</v>
      </c>
      <c r="C16" s="6"/>
      <c r="D16" s="8"/>
      <c r="E16" s="38">
        <v>1</v>
      </c>
      <c r="F16" s="38">
        <v>1</v>
      </c>
      <c r="G16" s="39">
        <v>1</v>
      </c>
    </row>
    <row r="17" spans="1:7" x14ac:dyDescent="0.3">
      <c r="A17" s="30"/>
      <c r="B17" s="31"/>
      <c r="C17" s="6"/>
      <c r="D17" s="8"/>
      <c r="E17" s="7"/>
      <c r="F17" s="7"/>
      <c r="G17" s="21"/>
    </row>
    <row r="18" spans="1:7" x14ac:dyDescent="0.3">
      <c r="A18" s="30" t="s">
        <v>19</v>
      </c>
      <c r="B18" s="31" t="s">
        <v>40</v>
      </c>
      <c r="C18" s="6"/>
      <c r="D18" s="8"/>
      <c r="E18" s="46">
        <f>E14/E16</f>
        <v>684</v>
      </c>
      <c r="F18" s="46">
        <f>F14/F16</f>
        <v>1368</v>
      </c>
      <c r="G18" s="66">
        <f>G14/G16</f>
        <v>2974</v>
      </c>
    </row>
    <row r="19" spans="1:7" x14ac:dyDescent="0.3">
      <c r="A19" s="30"/>
      <c r="B19" s="31"/>
      <c r="C19" s="6"/>
      <c r="D19" s="8"/>
      <c r="E19" s="57"/>
      <c r="F19" s="57"/>
      <c r="G19" s="58"/>
    </row>
    <row r="20" spans="1:7" x14ac:dyDescent="0.3">
      <c r="A20" s="30" t="s">
        <v>23</v>
      </c>
      <c r="B20" s="31" t="s">
        <v>41</v>
      </c>
      <c r="C20" s="6"/>
      <c r="D20" s="8"/>
      <c r="E20" s="57">
        <v>299.3</v>
      </c>
      <c r="F20" s="57">
        <v>299.3</v>
      </c>
      <c r="G20" s="57">
        <v>299.3</v>
      </c>
    </row>
    <row r="21" spans="1:7" x14ac:dyDescent="0.3">
      <c r="A21" s="30"/>
      <c r="B21" s="31"/>
      <c r="C21" s="6"/>
      <c r="D21" s="8"/>
      <c r="E21" s="57"/>
      <c r="F21" s="57"/>
      <c r="G21" s="58"/>
    </row>
    <row r="22" spans="1:7" ht="18" thickBot="1" x14ac:dyDescent="0.35">
      <c r="A22" s="30" t="s">
        <v>25</v>
      </c>
      <c r="B22" s="50" t="s">
        <v>42</v>
      </c>
      <c r="C22" s="24" t="s">
        <v>21</v>
      </c>
      <c r="D22" s="41"/>
      <c r="E22" s="59">
        <f>E18-(E20*2)</f>
        <v>85.399999999999977</v>
      </c>
      <c r="F22" s="59">
        <f>F18-(F20*4)</f>
        <v>170.79999999999995</v>
      </c>
      <c r="G22" s="60">
        <f>G18-(G20*52.18*2/12)</f>
        <v>371.08766666666679</v>
      </c>
    </row>
    <row r="23" spans="1:7" ht="18" thickBot="1" x14ac:dyDescent="0.35">
      <c r="A23" s="6"/>
      <c r="B23" s="36" t="s">
        <v>22</v>
      </c>
      <c r="C23" s="15"/>
      <c r="D23" s="42"/>
      <c r="E23" s="61"/>
      <c r="F23" s="61"/>
      <c r="G23" s="61"/>
    </row>
    <row r="24" spans="1:7" ht="18" thickBot="1" x14ac:dyDescent="0.35">
      <c r="A24" s="12" t="s">
        <v>27</v>
      </c>
      <c r="B24" s="7" t="s">
        <v>43</v>
      </c>
      <c r="C24" s="7"/>
      <c r="D24" s="48">
        <v>0.03</v>
      </c>
      <c r="E24" s="46">
        <f>E18*D24</f>
        <v>20.52</v>
      </c>
      <c r="F24" s="46">
        <f>F18*D24</f>
        <v>41.04</v>
      </c>
      <c r="G24" s="46">
        <f>G18*D24</f>
        <v>89.22</v>
      </c>
    </row>
    <row r="25" spans="1:7" ht="18" thickBot="1" x14ac:dyDescent="0.35">
      <c r="A25" s="6"/>
      <c r="B25" s="7"/>
      <c r="C25" s="7"/>
      <c r="D25" s="44"/>
      <c r="E25" s="46"/>
      <c r="F25" s="46"/>
      <c r="G25" s="46"/>
    </row>
    <row r="26" spans="1:7" ht="18" thickBot="1" x14ac:dyDescent="0.35">
      <c r="A26" s="12" t="s">
        <v>30</v>
      </c>
      <c r="B26" s="7" t="s">
        <v>44</v>
      </c>
      <c r="C26" s="7"/>
      <c r="D26" s="45">
        <v>3.5000000000000003E-2</v>
      </c>
      <c r="E26" s="46">
        <f>E22*D26</f>
        <v>2.9889999999999994</v>
      </c>
      <c r="F26" s="46">
        <f>F22*D26</f>
        <v>5.9779999999999989</v>
      </c>
      <c r="G26" s="46">
        <f>G22*D26</f>
        <v>12.98806833333334</v>
      </c>
    </row>
    <row r="27" spans="1:7" ht="18" thickBot="1" x14ac:dyDescent="0.35">
      <c r="A27" s="9"/>
      <c r="B27" s="10"/>
      <c r="C27" s="10"/>
      <c r="D27" s="47"/>
      <c r="E27" s="62"/>
      <c r="F27" s="62"/>
      <c r="G27" s="62"/>
    </row>
    <row r="28" spans="1:7" ht="18" thickBot="1" x14ac:dyDescent="0.35">
      <c r="A28" s="12" t="s">
        <v>32</v>
      </c>
      <c r="B28" s="35" t="s">
        <v>45</v>
      </c>
      <c r="C28" s="34"/>
      <c r="D28" s="49"/>
      <c r="E28" s="67">
        <f>SUM(E24:E27)</f>
        <v>23.509</v>
      </c>
      <c r="F28" s="67">
        <f>SUM(F24:F27)</f>
        <v>47.018000000000001</v>
      </c>
      <c r="G28" s="68">
        <f>SUM(G24:G27)</f>
        <v>102.20806833333334</v>
      </c>
    </row>
    <row r="29" spans="1:7" ht="19.5" thickBot="1" x14ac:dyDescent="0.35">
      <c r="A29" s="54" t="s">
        <v>46</v>
      </c>
      <c r="B29" s="51" t="s">
        <v>47</v>
      </c>
      <c r="C29" s="52"/>
      <c r="D29" s="52"/>
      <c r="E29" s="69">
        <f>E28*E16</f>
        <v>23.509</v>
      </c>
      <c r="F29" s="69">
        <f>F28*F16</f>
        <v>47.018000000000001</v>
      </c>
      <c r="G29" s="69">
        <f>G28*G16</f>
        <v>102.20806833333334</v>
      </c>
    </row>
    <row r="30" spans="1:7" ht="18" thickBot="1" x14ac:dyDescent="0.35">
      <c r="F30" s="53" t="s">
        <v>48</v>
      </c>
    </row>
    <row r="31" spans="1:7" x14ac:dyDescent="0.3">
      <c r="B31" s="1" t="s">
        <v>34</v>
      </c>
      <c r="C31" s="1"/>
      <c r="E31" s="1"/>
    </row>
    <row r="32" spans="1:7" ht="7.5" customHeight="1" x14ac:dyDescent="0.3"/>
    <row r="33" spans="2:9" x14ac:dyDescent="0.3">
      <c r="B33" s="1" t="s">
        <v>35</v>
      </c>
      <c r="C33" s="1"/>
      <c r="E33" s="1"/>
    </row>
    <row r="34" spans="2:9" x14ac:dyDescent="0.3">
      <c r="B34" s="1"/>
      <c r="C34" s="1"/>
      <c r="E34" s="1"/>
    </row>
    <row r="35" spans="2:9" x14ac:dyDescent="0.3">
      <c r="B35" s="1" t="s">
        <v>49</v>
      </c>
      <c r="C35" s="1"/>
      <c r="D35" s="1"/>
      <c r="E35" s="1"/>
      <c r="F35" s="1"/>
      <c r="G35" s="1"/>
      <c r="H35" s="1"/>
      <c r="I35" s="1"/>
    </row>
    <row r="36" spans="2:9" x14ac:dyDescent="0.3">
      <c r="B36" s="76" t="s">
        <v>50</v>
      </c>
      <c r="C36" s="76"/>
      <c r="D36" s="76"/>
      <c r="E36" s="76"/>
      <c r="F36" s="76"/>
      <c r="G36" s="76"/>
      <c r="H36" s="1"/>
      <c r="I36" s="1"/>
    </row>
  </sheetData>
  <mergeCells count="3">
    <mergeCell ref="B1:G1"/>
    <mergeCell ref="B2:G2"/>
    <mergeCell ref="B36:G3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2d1a54-40b2-4a62-9320-551ae05f4a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8936850EDE884E84BCF07B96EBADCA" ma:contentTypeVersion="18" ma:contentTypeDescription="Create a new document." ma:contentTypeScope="" ma:versionID="894357b9f611fe211db4c0177bcd4aa6">
  <xsd:schema xmlns:xsd="http://www.w3.org/2001/XMLSchema" xmlns:xs="http://www.w3.org/2001/XMLSchema" xmlns:p="http://schemas.microsoft.com/office/2006/metadata/properties" xmlns:ns3="e92d1a54-40b2-4a62-9320-551ae05f4a35" xmlns:ns4="922fc6e8-ffa0-4322-a01f-30f3e00c019f" targetNamespace="http://schemas.microsoft.com/office/2006/metadata/properties" ma:root="true" ma:fieldsID="c578765edd624158428da94ecb5327da" ns3:_="" ns4:_="">
    <xsd:import namespace="e92d1a54-40b2-4a62-9320-551ae05f4a35"/>
    <xsd:import namespace="922fc6e8-ffa0-4322-a01f-30f3e00c01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d1a54-40b2-4a62-9320-551ae05f4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fc6e8-ffa0-4322-a01f-30f3e00c0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F2D10-665B-4A1C-9026-15F6BAEE32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92d1a54-40b2-4a62-9320-551ae05f4a35"/>
    <ds:schemaRef ds:uri="http://purl.org/dc/elements/1.1/"/>
    <ds:schemaRef ds:uri="http://schemas.microsoft.com/office/2006/metadata/properties"/>
    <ds:schemaRef ds:uri="922fc6e8-ffa0-4322-a01f-30f3e00c019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3AC674-7D2C-4B63-8842-82EF7DBD94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D32AC-B4CB-478C-AA7F-78C1C625E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d1a54-40b2-4a62-9320-551ae05f4a35"/>
    <ds:schemaRef ds:uri="922fc6e8-ffa0-4322-a01f-30f3e00c01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Contributory Pension</vt:lpstr>
      <vt:lpstr>Single Public Service Pension</vt:lpstr>
      <vt:lpstr>'Contributory Pension'!Print_Area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Moloney</dc:creator>
  <cp:keywords/>
  <dc:description/>
  <cp:lastModifiedBy>Liz Lambert</cp:lastModifiedBy>
  <cp:revision/>
  <dcterms:created xsi:type="dcterms:W3CDTF">2020-07-10T10:27:15Z</dcterms:created>
  <dcterms:modified xsi:type="dcterms:W3CDTF">2025-12-17T09:48:56Z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0x0101007A8936850EDE884E84BCF07B96EBADCA</vt:lpwstr>
  </property>
  <property fmtid="{D5CDD505-2E9C-101B-9397-08002B2CF9AE}" pid="3" name="MediaServiceImageTags">
    <vt:lpwstr/>
  </property>
</Properties>
</file>