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CathyGunning\OneDrive - JMB\Documents\"/>
    </mc:Choice>
  </mc:AlternateContent>
  <xr:revisionPtr revIDLastSave="0" documentId="8_{01EF0E6D-DB7B-4EFD-89F1-BD9F46BB4DC8}" xr6:coauthVersionLast="47" xr6:coauthVersionMax="47" xr10:uidLastSave="{00000000-0000-0000-0000-000000000000}"/>
  <bookViews>
    <workbookView xWindow="-108" yWindow="-108" windowWidth="23256" windowHeight="12456" activeTab="1" xr2:uid="{D476576D-B126-48C2-97FE-62E45AACC69C}"/>
  </bookViews>
  <sheets>
    <sheet name="Creditors-Accruals" sheetId="1" r:id="rId1"/>
    <sheet name="Ring fenced grants" sheetId="2" r:id="rId2"/>
    <sheet name="School generated income review" sheetId="3" r:id="rId3"/>
  </sheets>
  <definedNames>
    <definedName name="_xlnm._FilterDatabase" localSheetId="1" hidden="1">'Ring fenced grants'!$B$4:$O$32</definedName>
    <definedName name="_xlnm.Print_Titles" localSheetId="0">'Creditors-Accruals'!$1:$3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1" l="1"/>
  <c r="K32" i="2" l="1"/>
  <c r="J32" i="2"/>
  <c r="L32" i="2" s="1"/>
  <c r="M32" i="2" s="1"/>
  <c r="K31" i="2"/>
  <c r="J31" i="2"/>
  <c r="L31" i="2" s="1"/>
  <c r="M31" i="2" s="1"/>
  <c r="K30" i="2"/>
  <c r="J30" i="2"/>
  <c r="L30" i="2" s="1"/>
  <c r="K29" i="2"/>
  <c r="J29" i="2"/>
  <c r="L29" i="2" s="1"/>
  <c r="M29" i="2" s="1"/>
  <c r="J28" i="2"/>
  <c r="L28" i="2" s="1"/>
  <c r="M28" i="2" s="1"/>
  <c r="K27" i="2"/>
  <c r="J27" i="2"/>
  <c r="L27" i="2" s="1"/>
  <c r="J25" i="2"/>
  <c r="L25" i="2" s="1"/>
  <c r="J24" i="2"/>
  <c r="L24" i="2" s="1"/>
  <c r="G24" i="2"/>
  <c r="J22" i="2"/>
  <c r="L22" i="2" s="1"/>
  <c r="J21" i="2"/>
  <c r="L21" i="2" s="1"/>
  <c r="J20" i="2"/>
  <c r="L20" i="2" s="1"/>
  <c r="J19" i="2"/>
  <c r="L19" i="2" s="1"/>
  <c r="B34" i="1" s="1"/>
  <c r="J17" i="2"/>
  <c r="L17" i="2" s="1"/>
  <c r="B32" i="1" s="1"/>
  <c r="J16" i="2"/>
  <c r="L16" i="2" s="1"/>
  <c r="J15" i="2"/>
  <c r="L15" i="2" s="1"/>
  <c r="J14" i="2"/>
  <c r="L14" i="2" s="1"/>
  <c r="J13" i="2"/>
  <c r="L13" i="2" s="1"/>
  <c r="J12" i="2"/>
  <c r="L12" i="2" s="1"/>
  <c r="J11" i="2"/>
  <c r="L11" i="2" s="1"/>
  <c r="J10" i="2"/>
  <c r="L10" i="2" s="1"/>
  <c r="B30" i="1" s="1"/>
  <c r="J9" i="2"/>
  <c r="L9" i="2" s="1"/>
  <c r="B42" i="1" s="1"/>
  <c r="J8" i="2"/>
  <c r="L8" i="2" s="1"/>
  <c r="J7" i="2"/>
  <c r="L7" i="2" s="1"/>
  <c r="J6" i="2"/>
  <c r="L6" i="2" s="1"/>
  <c r="B28" i="1" s="1"/>
  <c r="J5" i="2"/>
  <c r="L5" i="2" s="1"/>
  <c r="M20" i="2" l="1"/>
  <c r="B43" i="1"/>
  <c r="M16" i="2"/>
  <c r="B39" i="1"/>
  <c r="M21" i="2"/>
  <c r="B35" i="1"/>
  <c r="M22" i="2"/>
  <c r="B44" i="1"/>
  <c r="M15" i="2"/>
  <c r="B46" i="1"/>
  <c r="M27" i="2"/>
  <c r="B45" i="1"/>
  <c r="M25" i="2"/>
  <c r="B47" i="1"/>
  <c r="M14" i="2"/>
  <c r="B37" i="1"/>
  <c r="M30" i="2"/>
  <c r="B38" i="1"/>
  <c r="M24" i="2"/>
  <c r="B40" i="1"/>
  <c r="M12" i="2"/>
  <c r="B36" i="1"/>
  <c r="M11" i="2"/>
  <c r="B33" i="1"/>
  <c r="M8" i="2"/>
  <c r="B29" i="1"/>
  <c r="M19" i="2"/>
  <c r="M13" i="2"/>
  <c r="B31" i="1"/>
  <c r="M7" i="2"/>
  <c r="M5" i="2"/>
  <c r="B27" i="1"/>
  <c r="M17" i="2"/>
  <c r="M6" i="2"/>
  <c r="M9" i="2"/>
  <c r="M10" i="2"/>
  <c r="H6" i="3"/>
  <c r="C67" i="1"/>
  <c r="C58" i="1"/>
  <c r="C48" i="1" l="1"/>
  <c r="C8" i="1"/>
  <c r="C23" i="1"/>
  <c r="C14" i="1"/>
  <c r="C50" i="1" l="1"/>
</calcChain>
</file>

<file path=xl/sharedStrings.xml><?xml version="1.0" encoding="utf-8"?>
<sst xmlns="http://schemas.openxmlformats.org/spreadsheetml/2006/main" count="159" uniqueCount="135">
  <si>
    <t>School Name</t>
  </si>
  <si>
    <t>Post Primary School Sample</t>
  </si>
  <si>
    <t>Roll Number</t>
  </si>
  <si>
    <t>12645J</t>
  </si>
  <si>
    <t>Date</t>
  </si>
  <si>
    <t>31/12/20XX</t>
  </si>
  <si>
    <t>Creditors/Accruals</t>
  </si>
  <si>
    <t>Total</t>
  </si>
  <si>
    <t>€</t>
  </si>
  <si>
    <t>Balance per accounts</t>
  </si>
  <si>
    <t>Invoices received not listed</t>
  </si>
  <si>
    <t>Bord Gais</t>
  </si>
  <si>
    <t>Telephone</t>
  </si>
  <si>
    <t>Subtotal</t>
  </si>
  <si>
    <t>Accruals/Expenses incurred but not invoiced</t>
  </si>
  <si>
    <t>Cleaning materials</t>
  </si>
  <si>
    <t>Office supplier</t>
  </si>
  <si>
    <t>Payroll taxes</t>
  </si>
  <si>
    <t>VAT/RCT</t>
  </si>
  <si>
    <t>RCT</t>
  </si>
  <si>
    <t>Ring fenced grants (See tab 2 for detail)</t>
  </si>
  <si>
    <t>Book Grant</t>
  </si>
  <si>
    <t>School Library Books Capital Grant</t>
  </si>
  <si>
    <t>Supervision &amp; Substitution Grant</t>
  </si>
  <si>
    <t>Bus Escort Grant</t>
  </si>
  <si>
    <t>DEASP School Meals Grant</t>
  </si>
  <si>
    <t>ICT Grant - Non capital</t>
  </si>
  <si>
    <t>ICT Grant - Capital</t>
  </si>
  <si>
    <t>Summary grants received in advance</t>
  </si>
  <si>
    <t>DEIS Grant (Only in DEIS schools)</t>
  </si>
  <si>
    <t>Summary school income received in advance</t>
  </si>
  <si>
    <t>School administration charges</t>
  </si>
  <si>
    <t>Voluntary contributions</t>
  </si>
  <si>
    <t>Transition year charges</t>
  </si>
  <si>
    <t>Prepayments</t>
  </si>
  <si>
    <t>School insurance for next year</t>
  </si>
  <si>
    <t xml:space="preserve">WORKSHEET: CALCULATION UNSPENT GRANTS </t>
  </si>
  <si>
    <t>GRANT</t>
  </si>
  <si>
    <t>Comment</t>
  </si>
  <si>
    <t>NOMINAL CODE</t>
  </si>
  <si>
    <t>ENTER € AMOUNT</t>
  </si>
  <si>
    <t>Book Grant Expenses</t>
  </si>
  <si>
    <t>Book rental scheme expense</t>
  </si>
  <si>
    <t xml:space="preserve">School Library Books Capital Grant Expense </t>
  </si>
  <si>
    <t>Supervision &amp; Substitution Expense</t>
  </si>
  <si>
    <t>Bus Escort Salary Expense</t>
  </si>
  <si>
    <t>DSP School Meals Food Costs</t>
  </si>
  <si>
    <t>ICT Grant Non-Capital Expense</t>
  </si>
  <si>
    <t>Capital: ICT</t>
  </si>
  <si>
    <t>Instructions:</t>
  </si>
  <si>
    <t xml:space="preserve">Review of school generated income </t>
  </si>
  <si>
    <t xml:space="preserve">Income Code </t>
  </si>
  <si>
    <t xml:space="preserve"> Income</t>
  </si>
  <si>
    <t>Income Amount €</t>
  </si>
  <si>
    <t>Expenditure Code</t>
  </si>
  <si>
    <t xml:space="preserve">Expenditure </t>
  </si>
  <si>
    <t>Expenditure Amount €</t>
  </si>
  <si>
    <t>Surplus/Deficit €</t>
  </si>
  <si>
    <r>
      <t>C</t>
    </r>
    <r>
      <rPr>
        <b/>
        <sz val="13"/>
        <color theme="1"/>
        <rFont val="Tw Cen MT"/>
        <family val="2"/>
      </rPr>
      <t>omment</t>
    </r>
  </si>
  <si>
    <t>Transition Year Income</t>
  </si>
  <si>
    <t>Transition Year Expense</t>
  </si>
  <si>
    <t>*If the board allocate the TY Grant to the TY year, then this can be included here as well</t>
  </si>
  <si>
    <t>Mock Exam Income</t>
  </si>
  <si>
    <t>Mock Exam Expense</t>
  </si>
  <si>
    <t>After School Study Income</t>
  </si>
  <si>
    <t>After School Study Expense</t>
  </si>
  <si>
    <t>School Musical Income</t>
  </si>
  <si>
    <t>School Musical Expense</t>
  </si>
  <si>
    <t>School Tours Income</t>
  </si>
  <si>
    <t>School Tour Expense</t>
  </si>
  <si>
    <t>Balance Unspent B/fwd</t>
  </si>
  <si>
    <t>Current Year Grant Income</t>
  </si>
  <si>
    <t>Current Year         Expenditure</t>
  </si>
  <si>
    <t>Current Year Surplus/Deficit</t>
  </si>
  <si>
    <t>Total Grant Unspent</t>
  </si>
  <si>
    <t>Note*</t>
  </si>
  <si>
    <t xml:space="preserve"> € AMOUNT</t>
  </si>
  <si>
    <t>Book Grant Senior Cycle Income</t>
  </si>
  <si>
    <t>Free School Book Scheme Grant</t>
  </si>
  <si>
    <t>Free Schoolbook Grant Expense</t>
  </si>
  <si>
    <t xml:space="preserve">Free School book Scheme Administrion Grant </t>
  </si>
  <si>
    <t>Free Schoolbook Admin Salaries Expense</t>
  </si>
  <si>
    <t>Book Rental Scheme Income</t>
  </si>
  <si>
    <t>JCSP Grant</t>
  </si>
  <si>
    <t>Related JCSP expenses</t>
  </si>
  <si>
    <t>Various</t>
  </si>
  <si>
    <t>Home School Liaison Grant (Part of Deis Grant)</t>
  </si>
  <si>
    <t>Home School Liaison Expense</t>
  </si>
  <si>
    <t>Science Implementation Grant</t>
  </si>
  <si>
    <t>Science Subjects Expense</t>
  </si>
  <si>
    <t>Mobile Phone Storage Solutions</t>
  </si>
  <si>
    <t>Capital Fixtures Fittings and Equipment Additions</t>
  </si>
  <si>
    <t>School excellence fund</t>
  </si>
  <si>
    <t>School Excellence Fund Expense</t>
  </si>
  <si>
    <t>DSP School Meals Grant</t>
  </si>
  <si>
    <t>Digital strategy/ICT Grant - Non capital</t>
  </si>
  <si>
    <t>Digital strategy/ICT Grant - Capital</t>
  </si>
  <si>
    <t>Digital Divide Grant (Non-Capital)</t>
  </si>
  <si>
    <t>Digital Divide Grant (Capital)</t>
  </si>
  <si>
    <t>Other Non Capital Grants ( Please specify)</t>
  </si>
  <si>
    <t>Other Capital Grants ( Please specify)</t>
  </si>
  <si>
    <t>Corresponding additions / grant expense code</t>
  </si>
  <si>
    <t xml:space="preserve">Special Class Start up - Fixtures, Fittings and Equipment </t>
  </si>
  <si>
    <t>Capital: Fixturees, Fittings and Equipment Additions</t>
  </si>
  <si>
    <t>Special Class Start up - ICT Capital</t>
  </si>
  <si>
    <t>Capital ICT Equipment</t>
  </si>
  <si>
    <t>Special Class Re-purposing works</t>
  </si>
  <si>
    <t>De Capital Building Grant Expense</t>
  </si>
  <si>
    <t>Special Class  Modular - Accomodation Grant</t>
  </si>
  <si>
    <t>Rent of Temporary Accomodation Expense</t>
  </si>
  <si>
    <t>Special Class -Specialised Furniture &amp;Equipment</t>
  </si>
  <si>
    <t>Special Education Equipment Expense</t>
  </si>
  <si>
    <t>Special Class Assistive Technology</t>
  </si>
  <si>
    <t>Free SchoolBook Scheme  and Administraion Grant</t>
  </si>
  <si>
    <t>Book Rental Scheme</t>
  </si>
  <si>
    <t>Science Implementaion Grant</t>
  </si>
  <si>
    <t>Other Non Capital Grants</t>
  </si>
  <si>
    <t>Special Class Grants - Non Capital</t>
  </si>
  <si>
    <t>Other Capital Grants</t>
  </si>
  <si>
    <t>Special Class Grants Capital</t>
  </si>
  <si>
    <t>Digital Divide Non Capital</t>
  </si>
  <si>
    <t>Digital Divide Capital</t>
  </si>
  <si>
    <t>School Excellence Fund</t>
  </si>
  <si>
    <t>Home School Liason ( DEIS)</t>
  </si>
  <si>
    <t>Science Implementation grant</t>
  </si>
  <si>
    <t>First year charges</t>
  </si>
  <si>
    <t>Other School generated income in advance</t>
  </si>
  <si>
    <t>School heating and lighting post 31.08.25</t>
  </si>
  <si>
    <t>Science Implementaion expenses</t>
  </si>
  <si>
    <t>Grants due (expenditure prior to 01.09.25)</t>
  </si>
  <si>
    <t>State Exam refund  due</t>
  </si>
  <si>
    <t>Free Schoolbook Scheme Grant</t>
  </si>
  <si>
    <t>Free Schoolbook Scheme Administration Grant</t>
  </si>
  <si>
    <t>Schoolbooks purchased for 25/26</t>
  </si>
  <si>
    <r>
      <rPr>
        <b/>
        <sz val="11"/>
        <rFont val="Calibri"/>
        <family val="2"/>
        <scheme val="minor"/>
      </rPr>
      <t>Balance Unspent Brought Foward :</t>
    </r>
    <r>
      <rPr>
        <sz val="11"/>
        <rFont val="Calibri"/>
        <family val="2"/>
        <scheme val="minor"/>
      </rPr>
      <t xml:space="preserve"> Balance of Unspent grant at September 1st in column D.</t>
    </r>
    <r>
      <rPr>
        <b/>
        <sz val="11"/>
        <rFont val="Calibri"/>
        <family val="2"/>
        <scheme val="minor"/>
      </rPr>
      <t xml:space="preserve">                                                                                                                                                                                                                                                                                                                                                                                           Current Year Income</t>
    </r>
    <r>
      <rPr>
        <sz val="11"/>
        <rFont val="Calibri"/>
        <family val="2"/>
        <scheme val="minor"/>
      </rPr>
      <t xml:space="preserve">: Review the Grant income nominal account on BrightBooks accounts, to ensure the postings are correct. Enter the total amount of the grant received in the current year into column F
</t>
    </r>
    <r>
      <rPr>
        <b/>
        <sz val="11"/>
        <rFont val="Calibri"/>
        <family val="2"/>
        <scheme val="minor"/>
      </rPr>
      <t>Current Year Expenditure:</t>
    </r>
    <r>
      <rPr>
        <sz val="11"/>
        <rFont val="Calibri"/>
        <family val="2"/>
        <scheme val="minor"/>
      </rPr>
      <t xml:space="preserve"> Review the expenditure nominal account on BrightBooks accounts, to ensure the postings are correct. Enter the total amount of the expenditure out of the grant for the current year in column I                                   </t>
    </r>
    <r>
      <rPr>
        <b/>
        <sz val="11"/>
        <rFont val="Calibri"/>
        <family val="2"/>
        <scheme val="minor"/>
      </rPr>
      <t xml:space="preserve">   </t>
    </r>
    <r>
      <rPr>
        <sz val="11"/>
        <rFont val="Calibri"/>
        <family val="2"/>
        <scheme val="minor"/>
      </rPr>
      <t xml:space="preserve">
</t>
    </r>
    <r>
      <rPr>
        <b/>
        <sz val="11"/>
        <rFont val="Calibri"/>
        <family val="2"/>
        <scheme val="minor"/>
      </rPr>
      <t xml:space="preserve">Current Year Surplus /Deficit </t>
    </r>
    <r>
      <rPr>
        <sz val="11"/>
        <rFont val="Calibri"/>
        <family val="2"/>
        <scheme val="minor"/>
      </rPr>
      <t xml:space="preserve">: A formula has been entered here in column J to automatically calculate the amount of the current year surplus/deficit for the current year                                                                                                                                                                                                                                                                                                          </t>
    </r>
    <r>
      <rPr>
        <b/>
        <sz val="11"/>
        <rFont val="Calibri"/>
        <family val="2"/>
        <scheme val="minor"/>
      </rPr>
      <t xml:space="preserve">Total Unspent Grant: </t>
    </r>
    <r>
      <rPr>
        <sz val="11"/>
        <rFont val="Calibri"/>
        <family val="2"/>
        <scheme val="minor"/>
      </rPr>
      <t xml:space="preserve">A formula has been entered here in column L to automatically calculate the total amount of unspent grant.
</t>
    </r>
    <r>
      <rPr>
        <b/>
        <sz val="11"/>
        <color rgb="FFFF0000"/>
        <rFont val="Calibri"/>
        <family val="2"/>
        <scheme val="minor"/>
      </rPr>
      <t>Note*</t>
    </r>
    <r>
      <rPr>
        <sz val="11"/>
        <rFont val="Calibri"/>
        <family val="2"/>
        <scheme val="minor"/>
      </rPr>
      <t xml:space="preserve"> Where expenditure exceeds grant received, column N gives a warning message, if grant money is due to be received this can be accounted for by debiting code 1730 Grants due and crediting the relevant income 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</si>
</sst>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2]\ * #,##0.00_-;\-[$€-2]\ * #,##0.00_-;_-[$€-2]\ *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3"/>
      <color theme="1"/>
      <name val="Tw Cen MT"/>
      <family val="2"/>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1"/>
      <name val="Arial"/>
      <family val="2"/>
    </font>
    <font>
      <b/>
      <sz val="13"/>
      <color theme="1"/>
      <name val="Tw Cen MT"/>
      <family val="2"/>
    </font>
    <font>
      <sz val="10"/>
      <color theme="1"/>
      <name val="Tw Cen MT"/>
      <family val="2"/>
    </font>
    <font>
      <sz val="11"/>
      <color rgb="FFFF0000"/>
      <name val="Calibri"/>
      <family val="2"/>
      <scheme val="minor"/>
    </font>
    <font>
      <b/>
      <sz val="18"/>
      <color rgb="FFFF0000"/>
      <name val="Calibri"/>
      <family val="2"/>
      <scheme val="minor"/>
    </font>
    <font>
      <b/>
      <sz val="11"/>
      <color rgb="FFFF0000"/>
      <name val="Calibri"/>
      <family val="2"/>
      <scheme val="minor"/>
    </font>
    <font>
      <b/>
      <sz val="12"/>
      <color rgb="FF000000"/>
      <name val="Calibri"/>
      <family val="2"/>
      <scheme val="minor"/>
    </font>
    <font>
      <sz val="11"/>
      <color theme="1" tint="4.9989318521683403E-2"/>
      <name val="Calibri"/>
      <family val="2"/>
      <scheme val="minor"/>
    </font>
    <font>
      <sz val="12"/>
      <color rgb="FF000000"/>
      <name val="Calibri"/>
      <family val="2"/>
      <scheme val="minor"/>
    </font>
    <font>
      <b/>
      <sz val="11"/>
      <name val="Calibri"/>
      <family val="2"/>
    </font>
    <font>
      <sz val="11"/>
      <color rgb="FF000000"/>
      <name val="Calibri"/>
      <family val="2"/>
      <scheme val="minor"/>
    </font>
    <font>
      <sz val="12"/>
      <color rgb="FFFF0000"/>
      <name val="Calibri"/>
      <family val="2"/>
      <scheme val="minor"/>
    </font>
    <font>
      <sz val="12"/>
      <color theme="1"/>
      <name val="Calibri"/>
      <family val="2"/>
      <scheme val="minor"/>
    </font>
    <font>
      <sz val="14"/>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8">
    <xf numFmtId="0" fontId="0" fillId="0" borderId="0" xfId="0"/>
    <xf numFmtId="0" fontId="3" fillId="0" borderId="0" xfId="0" applyFont="1"/>
    <xf numFmtId="0" fontId="3" fillId="2" borderId="0" xfId="0" applyFont="1" applyFill="1"/>
    <xf numFmtId="0" fontId="3" fillId="0" borderId="1" xfId="0" applyFont="1" applyBorder="1"/>
    <xf numFmtId="14" fontId="3" fillId="2" borderId="1" xfId="0" applyNumberFormat="1" applyFont="1" applyFill="1" applyBorder="1"/>
    <xf numFmtId="0" fontId="3" fillId="3" borderId="2" xfId="0" applyFont="1" applyFill="1" applyBorder="1"/>
    <xf numFmtId="0" fontId="3" fillId="3" borderId="3" xfId="0" applyFont="1" applyFill="1" applyBorder="1" applyAlignment="1">
      <alignment horizontal="center" wrapText="1"/>
    </xf>
    <xf numFmtId="14" fontId="3" fillId="0" borderId="0" xfId="0" applyNumberFormat="1" applyFont="1"/>
    <xf numFmtId="0" fontId="0" fillId="0" borderId="0" xfId="0" applyAlignment="1">
      <alignment horizontal="right"/>
    </xf>
    <xf numFmtId="0" fontId="2" fillId="0" borderId="0" xfId="0" applyFont="1"/>
    <xf numFmtId="0" fontId="3" fillId="0" borderId="0" xfId="0" applyFont="1" applyAlignment="1">
      <alignment horizontal="right"/>
    </xf>
    <xf numFmtId="0" fontId="3" fillId="3" borderId="2" xfId="0" applyFont="1" applyFill="1" applyBorder="1" applyAlignment="1">
      <alignment horizontal="right"/>
    </xf>
    <xf numFmtId="0" fontId="0" fillId="0" borderId="6" xfId="0" applyBorder="1"/>
    <xf numFmtId="0" fontId="6" fillId="0" borderId="11" xfId="0" applyFont="1" applyBorder="1"/>
    <xf numFmtId="0" fontId="7" fillId="0" borderId="10" xfId="0" applyFont="1" applyBorder="1" applyAlignment="1">
      <alignment vertical="center" wrapText="1"/>
    </xf>
    <xf numFmtId="0" fontId="6" fillId="0" borderId="0" xfId="0" applyFont="1"/>
    <xf numFmtId="0" fontId="4" fillId="4" borderId="2" xfId="0" applyFont="1" applyFill="1" applyBorder="1" applyAlignment="1">
      <alignment horizontal="left" vertical="center" wrapText="1"/>
    </xf>
    <xf numFmtId="0" fontId="9" fillId="6" borderId="0" xfId="0" applyFont="1" applyFill="1"/>
    <xf numFmtId="0" fontId="11" fillId="6" borderId="0" xfId="0" applyFont="1" applyFill="1"/>
    <xf numFmtId="0" fontId="4" fillId="4" borderId="2" xfId="0" applyFont="1" applyFill="1" applyBorder="1" applyAlignment="1">
      <alignment horizontal="center" vertical="center" wrapText="1"/>
    </xf>
    <xf numFmtId="0" fontId="0" fillId="0" borderId="11" xfId="0" applyBorder="1"/>
    <xf numFmtId="0" fontId="12" fillId="0" borderId="0" xfId="0" applyFont="1" applyAlignment="1">
      <alignment vertical="center" wrapText="1"/>
    </xf>
    <xf numFmtId="0" fontId="3" fillId="2" borderId="0" xfId="0" applyFont="1" applyFill="1" applyAlignment="1">
      <alignment horizontal="left"/>
    </xf>
    <xf numFmtId="0" fontId="0" fillId="0" borderId="5" xfId="0" applyBorder="1"/>
    <xf numFmtId="0" fontId="2" fillId="0" borderId="0" xfId="0" applyFont="1" applyAlignment="1">
      <alignment vertical="center"/>
    </xf>
    <xf numFmtId="0" fontId="13" fillId="0" borderId="8" xfId="0" applyFont="1" applyBorder="1" applyAlignment="1">
      <alignment vertical="center" wrapText="1"/>
    </xf>
    <xf numFmtId="0" fontId="13" fillId="0" borderId="12" xfId="0" applyFont="1" applyBorder="1" applyAlignment="1">
      <alignment vertical="center" wrapText="1"/>
    </xf>
    <xf numFmtId="0" fontId="2" fillId="0" borderId="12" xfId="0" applyFont="1" applyBorder="1" applyAlignment="1">
      <alignment vertical="center" wrapText="1"/>
    </xf>
    <xf numFmtId="0" fontId="7" fillId="0" borderId="13" xfId="0" applyFont="1" applyBorder="1" applyAlignment="1">
      <alignment vertical="center" wrapText="1"/>
    </xf>
    <xf numFmtId="0" fontId="2" fillId="0" borderId="13" xfId="0" applyFont="1" applyBorder="1" applyAlignment="1">
      <alignment vertical="center" wrapText="1"/>
    </xf>
    <xf numFmtId="1" fontId="0" fillId="0" borderId="0" xfId="1" applyNumberFormat="1" applyFont="1"/>
    <xf numFmtId="1" fontId="0" fillId="0" borderId="0" xfId="0" applyNumberFormat="1"/>
    <xf numFmtId="1" fontId="0" fillId="0" borderId="6" xfId="0" applyNumberFormat="1" applyBorder="1"/>
    <xf numFmtId="0" fontId="16" fillId="8" borderId="0" xfId="0" applyFont="1" applyFill="1" applyAlignment="1">
      <alignment horizontal="center"/>
    </xf>
    <xf numFmtId="0" fontId="15" fillId="0" borderId="0" xfId="0" applyFont="1"/>
    <xf numFmtId="0" fontId="4" fillId="4" borderId="15"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left" vertical="top" wrapText="1"/>
    </xf>
    <xf numFmtId="0" fontId="17" fillId="8" borderId="15" xfId="0" applyFont="1" applyFill="1" applyBorder="1" applyAlignment="1">
      <alignment horizontal="center" vertical="top" wrapText="1"/>
    </xf>
    <xf numFmtId="0" fontId="5" fillId="4" borderId="0" xfId="0" applyFont="1" applyFill="1" applyAlignment="1">
      <alignment horizontal="left" vertical="top"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center" vertical="center" wrapText="1"/>
    </xf>
    <xf numFmtId="0" fontId="5" fillId="4" borderId="18"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5" fillId="4" borderId="21" xfId="0" applyFont="1" applyFill="1" applyBorder="1" applyAlignment="1">
      <alignment horizontal="left" vertical="center" wrapText="1"/>
    </xf>
    <xf numFmtId="0" fontId="5" fillId="4" borderId="0" xfId="0" applyFont="1" applyFill="1" applyAlignment="1">
      <alignment horizontal="left" vertical="center" wrapText="1"/>
    </xf>
    <xf numFmtId="0" fontId="9" fillId="0" borderId="0" xfId="0" applyFont="1"/>
    <xf numFmtId="0" fontId="6" fillId="0" borderId="22" xfId="0" applyFont="1" applyBorder="1"/>
    <xf numFmtId="0" fontId="19" fillId="0" borderId="22" xfId="0" applyFont="1" applyBorder="1" applyAlignment="1">
      <alignment horizontal="center"/>
    </xf>
    <xf numFmtId="43" fontId="6" fillId="5" borderId="22" xfId="1" applyFont="1" applyFill="1" applyBorder="1"/>
    <xf numFmtId="0" fontId="6" fillId="0" borderId="22" xfId="0" applyFont="1" applyBorder="1" applyAlignment="1">
      <alignment horizontal="center"/>
    </xf>
    <xf numFmtId="43" fontId="20" fillId="5" borderId="11" xfId="1" applyFont="1" applyFill="1" applyBorder="1"/>
    <xf numFmtId="164" fontId="18" fillId="0" borderId="4" xfId="0" applyNumberFormat="1" applyFont="1" applyBorder="1" applyAlignment="1">
      <alignment horizontal="center"/>
    </xf>
    <xf numFmtId="0" fontId="21" fillId="0" borderId="23" xfId="0" applyFont="1" applyBorder="1"/>
    <xf numFmtId="0" fontId="9" fillId="0" borderId="22" xfId="0" applyFont="1" applyBorder="1"/>
    <xf numFmtId="0" fontId="19" fillId="0" borderId="14" xfId="0" applyFont="1" applyBorder="1" applyAlignment="1">
      <alignment horizontal="center"/>
    </xf>
    <xf numFmtId="43" fontId="6" fillId="5" borderId="11" xfId="1" applyFont="1" applyFill="1" applyBorder="1"/>
    <xf numFmtId="0" fontId="6" fillId="0" borderId="11" xfId="0" applyFont="1" applyBorder="1" applyAlignment="1">
      <alignment horizontal="center"/>
    </xf>
    <xf numFmtId="0" fontId="19" fillId="0" borderId="11" xfId="0" applyFont="1" applyBorder="1" applyAlignment="1">
      <alignment horizontal="center"/>
    </xf>
    <xf numFmtId="0" fontId="22" fillId="0" borderId="0" xfId="0" applyFont="1"/>
    <xf numFmtId="43" fontId="0" fillId="5" borderId="0" xfId="1" applyFont="1" applyFill="1"/>
    <xf numFmtId="0" fontId="6" fillId="0" borderId="14" xfId="0" applyFont="1" applyBorder="1" applyAlignment="1">
      <alignment horizontal="center"/>
    </xf>
    <xf numFmtId="0" fontId="20" fillId="0" borderId="11" xfId="0" applyFont="1" applyBorder="1"/>
    <xf numFmtId="0" fontId="20" fillId="0" borderId="11" xfId="0" applyFont="1" applyBorder="1" applyAlignment="1">
      <alignment horizontal="center"/>
    </xf>
    <xf numFmtId="0" fontId="22" fillId="0" borderId="11" xfId="0" applyFont="1" applyBorder="1"/>
    <xf numFmtId="0" fontId="20" fillId="0" borderId="11" xfId="0" applyFont="1" applyBorder="1" applyAlignment="1">
      <alignment wrapText="1"/>
    </xf>
    <xf numFmtId="0" fontId="0" fillId="0" borderId="22" xfId="0" applyBorder="1"/>
    <xf numFmtId="0" fontId="23" fillId="0" borderId="11" xfId="0" applyFont="1" applyBorder="1" applyAlignment="1">
      <alignment horizontal="center"/>
    </xf>
    <xf numFmtId="0" fontId="15" fillId="0" borderId="11" xfId="0" applyFont="1" applyBorder="1"/>
    <xf numFmtId="165" fontId="20" fillId="5" borderId="11" xfId="0" applyNumberFormat="1" applyFont="1" applyFill="1" applyBorder="1"/>
    <xf numFmtId="0" fontId="15" fillId="6" borderId="0" xfId="0" applyFont="1" applyFill="1"/>
    <xf numFmtId="0" fontId="15" fillId="7" borderId="0" xfId="0" applyFont="1" applyFill="1" applyAlignment="1">
      <alignment horizontal="left" vertical="top" wrapText="1"/>
    </xf>
    <xf numFmtId="0" fontId="25" fillId="0" borderId="0" xfId="0" applyFont="1"/>
    <xf numFmtId="0" fontId="3" fillId="3" borderId="8" xfId="0" applyFont="1" applyFill="1" applyBorder="1"/>
    <xf numFmtId="0" fontId="3" fillId="3" borderId="7" xfId="0" applyFont="1" applyFill="1" applyBorder="1"/>
    <xf numFmtId="0" fontId="3" fillId="3" borderId="9" xfId="0" applyFont="1" applyFill="1" applyBorder="1" applyAlignment="1">
      <alignment horizontal="center" wrapText="1"/>
    </xf>
    <xf numFmtId="0" fontId="3" fillId="3" borderId="8" xfId="0" applyFont="1" applyFill="1" applyBorder="1" applyAlignment="1">
      <alignment horizontal="right"/>
    </xf>
    <xf numFmtId="0" fontId="6" fillId="9" borderId="11" xfId="0" applyFont="1" applyFill="1" applyBorder="1"/>
    <xf numFmtId="0" fontId="19" fillId="9" borderId="11" xfId="0" applyFont="1" applyFill="1" applyBorder="1" applyAlignment="1">
      <alignment horizontal="center"/>
    </xf>
    <xf numFmtId="0" fontId="6" fillId="9" borderId="11" xfId="0" applyFont="1" applyFill="1" applyBorder="1" applyAlignment="1">
      <alignment horizontal="center"/>
    </xf>
    <xf numFmtId="164" fontId="18" fillId="9" borderId="4" xfId="0" applyNumberFormat="1" applyFont="1" applyFill="1" applyBorder="1" applyAlignment="1">
      <alignment horizontal="center"/>
    </xf>
    <xf numFmtId="0" fontId="19" fillId="9" borderId="14" xfId="0" applyFont="1" applyFill="1" applyBorder="1" applyAlignment="1">
      <alignment horizontal="center"/>
    </xf>
    <xf numFmtId="0" fontId="20" fillId="10" borderId="11" xfId="0" applyFont="1" applyFill="1" applyBorder="1" applyAlignment="1">
      <alignment wrapText="1"/>
    </xf>
    <xf numFmtId="0" fontId="19" fillId="10" borderId="11" xfId="0" applyFont="1" applyFill="1" applyBorder="1" applyAlignment="1">
      <alignment horizontal="center"/>
    </xf>
    <xf numFmtId="0" fontId="20" fillId="10" borderId="11" xfId="0" applyFont="1" applyFill="1" applyBorder="1" applyAlignment="1">
      <alignment horizontal="center"/>
    </xf>
    <xf numFmtId="0" fontId="20" fillId="10" borderId="11" xfId="0" applyFont="1" applyFill="1" applyBorder="1"/>
    <xf numFmtId="0" fontId="24" fillId="10" borderId="11" xfId="0" applyFont="1" applyFill="1" applyBorder="1" applyAlignment="1">
      <alignment horizontal="center"/>
    </xf>
    <xf numFmtId="164" fontId="18" fillId="10" borderId="4" xfId="0" applyNumberFormat="1" applyFont="1" applyFill="1" applyBorder="1" applyAlignment="1">
      <alignment horizontal="center"/>
    </xf>
    <xf numFmtId="0" fontId="20" fillId="11" borderId="11" xfId="0" applyFont="1" applyFill="1" applyBorder="1"/>
    <xf numFmtId="0" fontId="22" fillId="11" borderId="11" xfId="0" applyFont="1" applyFill="1" applyBorder="1" applyAlignment="1">
      <alignment horizontal="center"/>
    </xf>
    <xf numFmtId="0" fontId="20" fillId="11" borderId="11" xfId="0" applyFont="1" applyFill="1" applyBorder="1" applyAlignment="1">
      <alignment horizontal="center"/>
    </xf>
    <xf numFmtId="164" fontId="18" fillId="11" borderId="4" xfId="0" applyNumberFormat="1" applyFont="1" applyFill="1" applyBorder="1" applyAlignment="1">
      <alignment horizontal="center"/>
    </xf>
    <xf numFmtId="0" fontId="20" fillId="0" borderId="0" xfId="0" applyFont="1"/>
    <xf numFmtId="0" fontId="24" fillId="0" borderId="0" xfId="0" applyFont="1"/>
    <xf numFmtId="0" fontId="9" fillId="7" borderId="0" xfId="0" applyFont="1" applyFill="1" applyAlignment="1">
      <alignment horizontal="left" vertical="top" wrapText="1"/>
    </xf>
    <xf numFmtId="0" fontId="4" fillId="4" borderId="2" xfId="0" applyFont="1" applyFill="1" applyBorder="1" applyAlignment="1">
      <alignment horizontal="center" vertical="top" wrapText="1"/>
    </xf>
    <xf numFmtId="0" fontId="4" fillId="4" borderId="15" xfId="0" applyFont="1" applyFill="1" applyBorder="1" applyAlignment="1">
      <alignment horizontal="center" vertical="top" wrapText="1"/>
    </xf>
    <xf numFmtId="0" fontId="8" fillId="8" borderId="0" xfId="0" applyFont="1" applyFill="1" applyAlignment="1">
      <alignment horizontal="center"/>
    </xf>
    <xf numFmtId="0" fontId="4" fillId="4" borderId="3" xfId="0" applyFont="1" applyFill="1" applyBorder="1" applyAlignment="1">
      <alignment horizontal="center" vertical="top" wrapText="1"/>
    </xf>
    <xf numFmtId="0" fontId="0" fillId="0" borderId="15" xfId="0" applyBorder="1" applyAlignment="1">
      <alignment horizontal="center" vertical="top" wrapText="1"/>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2" xfId="0" applyFont="1" applyBorder="1" applyAlignment="1">
      <alignment vertical="center" wrapText="1"/>
    </xf>
  </cellXfs>
  <cellStyles count="4">
    <cellStyle name="Comma" xfId="1" builtinId="3"/>
    <cellStyle name="Comma 2" xfId="3" xr:uid="{A3DEB357-936C-4AA3-A6F0-F3D740DFF8BB}"/>
    <cellStyle name="Comma 3" xfId="2"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958-1A18-44C4-B9DF-59FC0AB32F4A}">
  <dimension ref="A1:E81"/>
  <sheetViews>
    <sheetView topLeftCell="A57" zoomScale="85" zoomScaleNormal="85" workbookViewId="0">
      <selection activeCell="C72" sqref="C72:C78"/>
    </sheetView>
  </sheetViews>
  <sheetFormatPr defaultRowHeight="14.4" x14ac:dyDescent="0.3"/>
  <cols>
    <col min="1" max="1" width="50" customWidth="1"/>
    <col min="2" max="2" width="39.5546875" customWidth="1"/>
    <col min="3" max="3" width="11.44140625" customWidth="1"/>
  </cols>
  <sheetData>
    <row r="1" spans="1:5" ht="18" x14ac:dyDescent="0.35">
      <c r="A1" s="1" t="s">
        <v>0</v>
      </c>
      <c r="B1" s="22" t="s">
        <v>1</v>
      </c>
      <c r="C1" s="22"/>
      <c r="D1" s="1"/>
      <c r="E1" s="1"/>
    </row>
    <row r="2" spans="1:5" ht="18" x14ac:dyDescent="0.35">
      <c r="A2" s="1" t="s">
        <v>2</v>
      </c>
      <c r="B2" s="2" t="s">
        <v>3</v>
      </c>
      <c r="C2" s="2"/>
      <c r="D2" s="1"/>
      <c r="E2" s="1"/>
    </row>
    <row r="3" spans="1:5" ht="18.600000000000001" thickBot="1" x14ac:dyDescent="0.4">
      <c r="A3" s="3" t="s">
        <v>4</v>
      </c>
      <c r="B3" s="4" t="s">
        <v>5</v>
      </c>
      <c r="C3" s="4"/>
      <c r="D3" s="7"/>
      <c r="E3" s="7"/>
    </row>
    <row r="4" spans="1:5" ht="18.600000000000001" thickBot="1" x14ac:dyDescent="0.4">
      <c r="A4" s="1"/>
      <c r="E4" s="7"/>
    </row>
    <row r="5" spans="1:5" ht="18" x14ac:dyDescent="0.35">
      <c r="A5" s="5" t="s">
        <v>6</v>
      </c>
      <c r="B5" s="6"/>
      <c r="C5" s="11" t="s">
        <v>7</v>
      </c>
    </row>
    <row r="6" spans="1:5" ht="18" x14ac:dyDescent="0.35">
      <c r="B6" s="10" t="s">
        <v>8</v>
      </c>
      <c r="C6" s="10" t="s">
        <v>8</v>
      </c>
    </row>
    <row r="8" spans="1:5" ht="18" x14ac:dyDescent="0.35">
      <c r="A8" s="1" t="s">
        <v>9</v>
      </c>
      <c r="B8" s="8">
        <v>1300</v>
      </c>
      <c r="C8" s="23">
        <f>B8</f>
        <v>1300</v>
      </c>
    </row>
    <row r="10" spans="1:5" ht="18" x14ac:dyDescent="0.35">
      <c r="A10" s="1" t="s">
        <v>10</v>
      </c>
    </row>
    <row r="11" spans="1:5" x14ac:dyDescent="0.3">
      <c r="A11" t="s">
        <v>11</v>
      </c>
      <c r="B11">
        <v>1500</v>
      </c>
    </row>
    <row r="12" spans="1:5" x14ac:dyDescent="0.3">
      <c r="A12" t="s">
        <v>12</v>
      </c>
      <c r="B12">
        <v>600</v>
      </c>
    </row>
    <row r="14" spans="1:5" x14ac:dyDescent="0.3">
      <c r="A14" s="9" t="s">
        <v>13</v>
      </c>
      <c r="C14" s="23">
        <f>SUM(B11:B14)</f>
        <v>2100</v>
      </c>
    </row>
    <row r="16" spans="1:5" ht="18" x14ac:dyDescent="0.35">
      <c r="A16" s="1" t="s">
        <v>14</v>
      </c>
    </row>
    <row r="17" spans="1:3" x14ac:dyDescent="0.3">
      <c r="A17" t="s">
        <v>15</v>
      </c>
      <c r="B17" s="8">
        <v>300</v>
      </c>
    </row>
    <row r="18" spans="1:3" x14ac:dyDescent="0.3">
      <c r="A18" t="s">
        <v>16</v>
      </c>
      <c r="B18" s="8">
        <v>120</v>
      </c>
    </row>
    <row r="19" spans="1:3" x14ac:dyDescent="0.3">
      <c r="A19" t="s">
        <v>17</v>
      </c>
      <c r="B19" s="8">
        <v>564</v>
      </c>
    </row>
    <row r="20" spans="1:3" x14ac:dyDescent="0.3">
      <c r="A20" t="s">
        <v>18</v>
      </c>
      <c r="B20" s="8">
        <v>135</v>
      </c>
    </row>
    <row r="21" spans="1:3" x14ac:dyDescent="0.3">
      <c r="A21" t="s">
        <v>19</v>
      </c>
      <c r="B21" s="8">
        <v>0</v>
      </c>
    </row>
    <row r="23" spans="1:3" x14ac:dyDescent="0.3">
      <c r="A23" s="9" t="s">
        <v>13</v>
      </c>
      <c r="C23" s="23">
        <f>SUM(B17:B23)</f>
        <v>1119</v>
      </c>
    </row>
    <row r="24" spans="1:3" ht="16.95" customHeight="1" x14ac:dyDescent="0.3"/>
    <row r="26" spans="1:3" ht="18" x14ac:dyDescent="0.35">
      <c r="A26" s="1" t="s">
        <v>20</v>
      </c>
    </row>
    <row r="27" spans="1:3" ht="15.6" x14ac:dyDescent="0.3">
      <c r="A27" s="15" t="s">
        <v>21</v>
      </c>
      <c r="B27">
        <f>'Ring fenced grants'!L5</f>
        <v>0</v>
      </c>
    </row>
    <row r="28" spans="1:3" x14ac:dyDescent="0.3">
      <c r="A28" s="21" t="s">
        <v>113</v>
      </c>
      <c r="B28">
        <f>'Ring fenced grants'!L6+'Ring fenced grants'!L7</f>
        <v>0</v>
      </c>
    </row>
    <row r="29" spans="1:3" x14ac:dyDescent="0.3">
      <c r="A29" s="21" t="s">
        <v>114</v>
      </c>
      <c r="B29">
        <f>'Ring fenced grants'!L8</f>
        <v>0</v>
      </c>
    </row>
    <row r="30" spans="1:3" ht="15.6" x14ac:dyDescent="0.3">
      <c r="A30" s="15" t="s">
        <v>23</v>
      </c>
      <c r="B30">
        <f>'Ring fenced grants'!L10</f>
        <v>0</v>
      </c>
    </row>
    <row r="31" spans="1:3" ht="15.6" x14ac:dyDescent="0.3">
      <c r="A31" s="15" t="s">
        <v>24</v>
      </c>
      <c r="B31">
        <f>'Ring fenced grants'!L13</f>
        <v>0</v>
      </c>
    </row>
    <row r="32" spans="1:3" ht="15.6" x14ac:dyDescent="0.3">
      <c r="A32" s="15" t="s">
        <v>25</v>
      </c>
      <c r="B32">
        <f>'Ring fenced grants'!L17</f>
        <v>0</v>
      </c>
    </row>
    <row r="33" spans="1:3" ht="15.6" x14ac:dyDescent="0.3">
      <c r="A33" s="15" t="s">
        <v>83</v>
      </c>
      <c r="B33">
        <f>'Ring fenced grants'!L11</f>
        <v>0</v>
      </c>
    </row>
    <row r="34" spans="1:3" ht="15.6" x14ac:dyDescent="0.3">
      <c r="A34" s="15" t="s">
        <v>26</v>
      </c>
      <c r="B34">
        <f>'Ring fenced grants'!L19</f>
        <v>0</v>
      </c>
    </row>
    <row r="35" spans="1:3" ht="15.6" x14ac:dyDescent="0.3">
      <c r="A35" s="15" t="s">
        <v>120</v>
      </c>
      <c r="B35">
        <f>'Ring fenced grants'!L21</f>
        <v>0</v>
      </c>
    </row>
    <row r="36" spans="1:3" ht="15.6" x14ac:dyDescent="0.3">
      <c r="A36" s="15" t="s">
        <v>123</v>
      </c>
      <c r="B36">
        <f>'Ring fenced grants'!L12</f>
        <v>0</v>
      </c>
    </row>
    <row r="37" spans="1:3" ht="15.6" x14ac:dyDescent="0.3">
      <c r="A37" s="15" t="s">
        <v>115</v>
      </c>
      <c r="B37">
        <f>'Ring fenced grants'!L14</f>
        <v>0</v>
      </c>
    </row>
    <row r="38" spans="1:3" ht="15.6" x14ac:dyDescent="0.3">
      <c r="A38" s="15" t="s">
        <v>117</v>
      </c>
      <c r="B38">
        <f>'Ring fenced grants'!L30+'Ring fenced grants'!L31</f>
        <v>0</v>
      </c>
    </row>
    <row r="39" spans="1:3" ht="15.6" x14ac:dyDescent="0.3">
      <c r="A39" s="15" t="s">
        <v>122</v>
      </c>
      <c r="B39">
        <f>'Ring fenced grants'!L16</f>
        <v>0</v>
      </c>
    </row>
    <row r="40" spans="1:3" ht="18" x14ac:dyDescent="0.35">
      <c r="A40" s="77" t="s">
        <v>116</v>
      </c>
      <c r="B40">
        <f>'Ring fenced grants'!L24</f>
        <v>0</v>
      </c>
    </row>
    <row r="41" spans="1:3" ht="18" x14ac:dyDescent="0.35">
      <c r="A41" s="1"/>
    </row>
    <row r="42" spans="1:3" ht="15.6" x14ac:dyDescent="0.3">
      <c r="A42" s="15" t="s">
        <v>22</v>
      </c>
      <c r="B42">
        <f>'Ring fenced grants'!L9</f>
        <v>0</v>
      </c>
    </row>
    <row r="43" spans="1:3" ht="15.6" x14ac:dyDescent="0.3">
      <c r="A43" s="15" t="s">
        <v>27</v>
      </c>
      <c r="B43">
        <f>'Ring fenced grants'!L20</f>
        <v>0</v>
      </c>
    </row>
    <row r="44" spans="1:3" ht="15.6" x14ac:dyDescent="0.3">
      <c r="A44" s="15" t="s">
        <v>121</v>
      </c>
      <c r="B44">
        <f>'Ring fenced grants'!L22</f>
        <v>0</v>
      </c>
    </row>
    <row r="45" spans="1:3" ht="15.6" x14ac:dyDescent="0.3">
      <c r="A45" s="15" t="s">
        <v>119</v>
      </c>
      <c r="B45">
        <f>'Ring fenced grants'!L27+'Ring fenced grants'!L28+'Ring fenced grants'!L29+'Ring fenced grants'!L32</f>
        <v>0</v>
      </c>
    </row>
    <row r="46" spans="1:3" ht="15.6" x14ac:dyDescent="0.3">
      <c r="A46" s="15" t="s">
        <v>90</v>
      </c>
      <c r="B46">
        <f>'Ring fenced grants'!L15</f>
        <v>0</v>
      </c>
    </row>
    <row r="47" spans="1:3" ht="18" x14ac:dyDescent="0.35">
      <c r="A47" s="77" t="s">
        <v>118</v>
      </c>
      <c r="B47">
        <f>'Ring fenced grants'!L25</f>
        <v>0</v>
      </c>
    </row>
    <row r="48" spans="1:3" x14ac:dyDescent="0.3">
      <c r="A48" s="9" t="s">
        <v>13</v>
      </c>
      <c r="C48" s="23">
        <f>SUM(B27:B47)</f>
        <v>0</v>
      </c>
    </row>
    <row r="49" spans="1:3" ht="18" x14ac:dyDescent="0.35">
      <c r="A49" s="1"/>
    </row>
    <row r="50" spans="1:3" ht="15" thickBot="1" x14ac:dyDescent="0.35">
      <c r="A50" s="9" t="s">
        <v>7</v>
      </c>
      <c r="C50" s="12">
        <f>SUM(C7:C49)</f>
        <v>4519</v>
      </c>
    </row>
    <row r="51" spans="1:3" ht="15.6" thickTop="1" thickBot="1" x14ac:dyDescent="0.35"/>
    <row r="52" spans="1:3" ht="18.600000000000001" thickBot="1" x14ac:dyDescent="0.4">
      <c r="A52" s="78" t="s">
        <v>28</v>
      </c>
    </row>
    <row r="53" spans="1:3" x14ac:dyDescent="0.3">
      <c r="A53" s="21" t="s">
        <v>131</v>
      </c>
      <c r="B53">
        <v>0</v>
      </c>
    </row>
    <row r="54" spans="1:3" x14ac:dyDescent="0.3">
      <c r="A54" s="21" t="s">
        <v>132</v>
      </c>
      <c r="B54">
        <v>0</v>
      </c>
    </row>
    <row r="55" spans="1:3" x14ac:dyDescent="0.3">
      <c r="A55" s="21" t="s">
        <v>29</v>
      </c>
      <c r="B55">
        <v>0</v>
      </c>
    </row>
    <row r="56" spans="1:3" x14ac:dyDescent="0.3">
      <c r="A56" s="21" t="s">
        <v>124</v>
      </c>
      <c r="B56">
        <v>0</v>
      </c>
    </row>
    <row r="57" spans="1:3" x14ac:dyDescent="0.3">
      <c r="A57" s="21"/>
    </row>
    <row r="58" spans="1:3" ht="15" thickBot="1" x14ac:dyDescent="0.35">
      <c r="A58" s="9" t="s">
        <v>7</v>
      </c>
      <c r="C58" s="12">
        <f>SUM(B53:B58)</f>
        <v>0</v>
      </c>
    </row>
    <row r="59" spans="1:3" ht="15.6" thickTop="1" thickBot="1" x14ac:dyDescent="0.35"/>
    <row r="60" spans="1:3" ht="18.600000000000001" thickBot="1" x14ac:dyDescent="0.4">
      <c r="A60" s="78" t="s">
        <v>30</v>
      </c>
    </row>
    <row r="61" spans="1:3" x14ac:dyDescent="0.3">
      <c r="A61" t="s">
        <v>31</v>
      </c>
      <c r="B61">
        <v>0</v>
      </c>
    </row>
    <row r="62" spans="1:3" x14ac:dyDescent="0.3">
      <c r="A62" t="s">
        <v>32</v>
      </c>
      <c r="B62">
        <v>0</v>
      </c>
    </row>
    <row r="63" spans="1:3" x14ac:dyDescent="0.3">
      <c r="A63" t="s">
        <v>125</v>
      </c>
      <c r="B63">
        <v>0</v>
      </c>
    </row>
    <row r="64" spans="1:3" x14ac:dyDescent="0.3">
      <c r="A64" t="s">
        <v>33</v>
      </c>
      <c r="B64">
        <v>0</v>
      </c>
    </row>
    <row r="65" spans="1:3" x14ac:dyDescent="0.3">
      <c r="A65" t="s">
        <v>126</v>
      </c>
      <c r="B65">
        <v>0</v>
      </c>
    </row>
    <row r="67" spans="1:3" ht="15" thickBot="1" x14ac:dyDescent="0.35">
      <c r="A67" s="9" t="s">
        <v>7</v>
      </c>
      <c r="C67" s="12">
        <f>SUM(B61:B67)</f>
        <v>0</v>
      </c>
    </row>
    <row r="68" spans="1:3" ht="15" thickTop="1" x14ac:dyDescent="0.3"/>
    <row r="69" spans="1:3" ht="15" thickBot="1" x14ac:dyDescent="0.35"/>
    <row r="70" spans="1:3" ht="18.600000000000001" thickBot="1" x14ac:dyDescent="0.4">
      <c r="A70" s="79" t="s">
        <v>34</v>
      </c>
      <c r="B70" s="80"/>
      <c r="C70" s="81" t="s">
        <v>7</v>
      </c>
    </row>
    <row r="71" spans="1:3" ht="18" x14ac:dyDescent="0.35">
      <c r="B71" s="10" t="s">
        <v>8</v>
      </c>
      <c r="C71" s="10" t="s">
        <v>8</v>
      </c>
    </row>
    <row r="72" spans="1:3" x14ac:dyDescent="0.3">
      <c r="A72" t="s">
        <v>35</v>
      </c>
      <c r="C72" s="30">
        <v>10000</v>
      </c>
    </row>
    <row r="73" spans="1:3" x14ac:dyDescent="0.3">
      <c r="A73" t="s">
        <v>127</v>
      </c>
      <c r="C73" s="30">
        <v>10000</v>
      </c>
    </row>
    <row r="74" spans="1:3" x14ac:dyDescent="0.3">
      <c r="A74" t="s">
        <v>133</v>
      </c>
      <c r="C74" s="30">
        <v>10000</v>
      </c>
    </row>
    <row r="75" spans="1:3" x14ac:dyDescent="0.3">
      <c r="A75" t="s">
        <v>128</v>
      </c>
      <c r="C75" s="30">
        <v>10000</v>
      </c>
    </row>
    <row r="76" spans="1:3" x14ac:dyDescent="0.3">
      <c r="C76" s="30"/>
    </row>
    <row r="77" spans="1:3" x14ac:dyDescent="0.3">
      <c r="A77" t="s">
        <v>129</v>
      </c>
      <c r="C77" s="30">
        <v>10000</v>
      </c>
    </row>
    <row r="78" spans="1:3" x14ac:dyDescent="0.3">
      <c r="A78" t="s">
        <v>130</v>
      </c>
      <c r="C78" s="30">
        <v>10000</v>
      </c>
    </row>
    <row r="79" spans="1:3" x14ac:dyDescent="0.3">
      <c r="C79" s="31"/>
    </row>
    <row r="80" spans="1:3" ht="15" thickBot="1" x14ac:dyDescent="0.35">
      <c r="A80" s="9" t="s">
        <v>7</v>
      </c>
      <c r="C80" s="32">
        <f>SUM(C72:C79)</f>
        <v>60000</v>
      </c>
    </row>
    <row r="81" ht="15" thickTop="1" x14ac:dyDescent="0.3"/>
  </sheetData>
  <pageMargins left="0.23622047244094491" right="0.23622047244094491" top="0.74803149606299213" bottom="0.74803149606299213" header="0.31496062992125984" footer="0.31496062992125984"/>
  <pageSetup paperSize="9" orientation="portrait"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B1:O35"/>
  <sheetViews>
    <sheetView tabSelected="1" topLeftCell="B1" workbookViewId="0">
      <selection activeCell="F23" sqref="F23"/>
    </sheetView>
  </sheetViews>
  <sheetFormatPr defaultRowHeight="14.4" x14ac:dyDescent="0.3"/>
  <cols>
    <col min="1" max="1" width="2.109375" customWidth="1"/>
    <col min="2" max="2" width="43" customWidth="1"/>
    <col min="3" max="3" width="10.88671875" customWidth="1"/>
    <col min="4" max="4" width="15.44140625" bestFit="1" customWidth="1"/>
    <col min="5" max="5" width="11.109375" customWidth="1"/>
    <col min="6" max="6" width="16.44140625" bestFit="1" customWidth="1"/>
    <col min="7" max="7" width="49.33203125" customWidth="1"/>
    <col min="8" max="8" width="12.88671875" bestFit="1" customWidth="1"/>
    <col min="9" max="9" width="16.44140625" bestFit="1" customWidth="1"/>
    <col min="10" max="10" width="16.109375" customWidth="1"/>
    <col min="11" max="11" width="11.6640625" customWidth="1"/>
    <col min="12" max="12" width="27.44140625" customWidth="1"/>
    <col min="13" max="13" width="25.44140625" customWidth="1"/>
    <col min="14" max="14" width="22.44140625" customWidth="1"/>
    <col min="15" max="15" width="21.109375" style="34" customWidth="1"/>
  </cols>
  <sheetData>
    <row r="1" spans="2:15" ht="23.4" x14ac:dyDescent="0.45">
      <c r="B1" s="102" t="s">
        <v>36</v>
      </c>
      <c r="C1" s="102"/>
      <c r="D1" s="102"/>
      <c r="E1" s="102"/>
      <c r="F1" s="102"/>
      <c r="G1" s="102"/>
      <c r="H1" s="102"/>
      <c r="I1" s="102"/>
      <c r="J1" s="102"/>
      <c r="K1" s="102"/>
      <c r="L1" s="102"/>
      <c r="M1" s="102"/>
      <c r="N1" s="102"/>
      <c r="O1" s="33"/>
    </row>
    <row r="2" spans="2:15" ht="15" thickBot="1" x14ac:dyDescent="0.35"/>
    <row r="3" spans="2:15" ht="31.8" thickBot="1" x14ac:dyDescent="0.35">
      <c r="B3" s="16" t="s">
        <v>37</v>
      </c>
      <c r="C3" s="16"/>
      <c r="D3" s="19" t="s">
        <v>70</v>
      </c>
      <c r="E3" s="100" t="s">
        <v>71</v>
      </c>
      <c r="F3" s="101"/>
      <c r="G3" s="36"/>
      <c r="H3" s="100" t="s">
        <v>72</v>
      </c>
      <c r="I3" s="103"/>
      <c r="J3" s="37" t="s">
        <v>73</v>
      </c>
      <c r="K3" s="100" t="s">
        <v>74</v>
      </c>
      <c r="L3" s="104"/>
      <c r="M3" s="38" t="s">
        <v>75</v>
      </c>
      <c r="N3" s="35" t="s">
        <v>38</v>
      </c>
      <c r="O3" s="39"/>
    </row>
    <row r="4" spans="2:15" ht="31.8" thickBot="1" x14ac:dyDescent="0.35">
      <c r="B4" s="40"/>
      <c r="C4" s="41" t="s">
        <v>39</v>
      </c>
      <c r="D4" s="42" t="s">
        <v>40</v>
      </c>
      <c r="E4" s="43" t="s">
        <v>39</v>
      </c>
      <c r="F4" s="42" t="s">
        <v>40</v>
      </c>
      <c r="G4" s="44"/>
      <c r="H4" s="41" t="s">
        <v>39</v>
      </c>
      <c r="I4" s="45" t="s">
        <v>40</v>
      </c>
      <c r="J4" s="46" t="s">
        <v>8</v>
      </c>
      <c r="K4" s="41" t="s">
        <v>39</v>
      </c>
      <c r="L4" s="47" t="s">
        <v>76</v>
      </c>
      <c r="M4" s="48"/>
      <c r="N4" s="49"/>
      <c r="O4" s="50"/>
    </row>
    <row r="5" spans="2:15" s="51" customFormat="1" ht="15.6" x14ac:dyDescent="0.3">
      <c r="B5" s="52" t="s">
        <v>77</v>
      </c>
      <c r="C5" s="53">
        <v>2160</v>
      </c>
      <c r="D5" s="54"/>
      <c r="E5" s="55">
        <v>3150</v>
      </c>
      <c r="F5" s="54">
        <v>0</v>
      </c>
      <c r="G5" s="52" t="s">
        <v>41</v>
      </c>
      <c r="H5" s="55">
        <v>4730</v>
      </c>
      <c r="I5" s="56">
        <v>0</v>
      </c>
      <c r="J5" s="57">
        <f>F5-I5</f>
        <v>0</v>
      </c>
      <c r="K5" s="53">
        <v>2160</v>
      </c>
      <c r="L5" s="57">
        <f>D5+J5</f>
        <v>0</v>
      </c>
      <c r="M5" s="58" t="str">
        <f>IF(L5&lt;0,"Grant Received Exceeded", "-")</f>
        <v>-</v>
      </c>
      <c r="N5" s="59"/>
    </row>
    <row r="6" spans="2:15" ht="15.6" x14ac:dyDescent="0.3">
      <c r="B6" s="13" t="s">
        <v>78</v>
      </c>
      <c r="C6" s="60">
        <v>2160</v>
      </c>
      <c r="D6" s="61"/>
      <c r="E6" s="62">
        <v>3151</v>
      </c>
      <c r="F6" s="61">
        <v>0</v>
      </c>
      <c r="G6" s="13" t="s">
        <v>79</v>
      </c>
      <c r="H6" s="62">
        <v>4731</v>
      </c>
      <c r="I6" s="56">
        <v>0</v>
      </c>
      <c r="J6" s="57">
        <f t="shared" ref="J6:J32" si="0">F6-I6</f>
        <v>0</v>
      </c>
      <c r="K6" s="60">
        <v>2160</v>
      </c>
      <c r="L6" s="57">
        <f t="shared" ref="L6:L32" si="1">D6+J6</f>
        <v>0</v>
      </c>
      <c r="M6" s="58" t="str">
        <f t="shared" ref="M6:M32" si="2">IF(L6&lt;0,"Grant Received Exceeded", "-")</f>
        <v>-</v>
      </c>
      <c r="N6" s="20"/>
    </row>
    <row r="7" spans="2:15" ht="15.6" x14ac:dyDescent="0.3">
      <c r="B7" s="13" t="s">
        <v>80</v>
      </c>
      <c r="C7" s="63">
        <v>2160</v>
      </c>
      <c r="D7" s="61"/>
      <c r="E7" s="62">
        <v>3152</v>
      </c>
      <c r="F7" s="61">
        <v>0</v>
      </c>
      <c r="G7" s="97" t="s">
        <v>81</v>
      </c>
      <c r="H7" s="62">
        <v>4113</v>
      </c>
      <c r="I7" s="56">
        <v>0</v>
      </c>
      <c r="J7" s="57">
        <f t="shared" si="0"/>
        <v>0</v>
      </c>
      <c r="K7" s="63">
        <v>2160</v>
      </c>
      <c r="L7" s="57">
        <f t="shared" si="1"/>
        <v>0</v>
      </c>
      <c r="M7" s="58" t="str">
        <f t="shared" si="2"/>
        <v>-</v>
      </c>
      <c r="N7" s="20"/>
    </row>
    <row r="8" spans="2:15" ht="15.6" x14ac:dyDescent="0.3">
      <c r="B8" s="13" t="s">
        <v>82</v>
      </c>
      <c r="C8" s="60">
        <v>2160</v>
      </c>
      <c r="D8" s="61"/>
      <c r="E8" s="62">
        <v>3330</v>
      </c>
      <c r="F8" s="54">
        <v>0</v>
      </c>
      <c r="G8" s="13" t="s">
        <v>42</v>
      </c>
      <c r="H8" s="62">
        <v>4740</v>
      </c>
      <c r="I8" s="56">
        <v>0</v>
      </c>
      <c r="J8" s="57">
        <f t="shared" si="0"/>
        <v>0</v>
      </c>
      <c r="K8" s="60">
        <v>2160</v>
      </c>
      <c r="L8" s="57">
        <f t="shared" si="1"/>
        <v>0</v>
      </c>
      <c r="M8" s="58" t="str">
        <f t="shared" si="2"/>
        <v>-</v>
      </c>
      <c r="N8" s="20"/>
    </row>
    <row r="9" spans="2:15" ht="15.6" x14ac:dyDescent="0.3">
      <c r="B9" s="13" t="s">
        <v>22</v>
      </c>
      <c r="C9" s="63">
        <v>2160</v>
      </c>
      <c r="D9" s="65"/>
      <c r="E9" s="62">
        <v>3155</v>
      </c>
      <c r="F9" s="61">
        <v>0</v>
      </c>
      <c r="G9" s="13" t="s">
        <v>43</v>
      </c>
      <c r="H9" s="66">
        <v>4641</v>
      </c>
      <c r="I9" s="56">
        <v>0</v>
      </c>
      <c r="J9" s="57">
        <f t="shared" si="0"/>
        <v>0</v>
      </c>
      <c r="K9" s="63">
        <v>2160</v>
      </c>
      <c r="L9" s="57">
        <f t="shared" si="1"/>
        <v>0</v>
      </c>
      <c r="M9" s="58" t="str">
        <f t="shared" si="2"/>
        <v>-</v>
      </c>
      <c r="N9" s="20"/>
    </row>
    <row r="10" spans="2:15" ht="15.6" x14ac:dyDescent="0.3">
      <c r="B10" s="13" t="s">
        <v>23</v>
      </c>
      <c r="C10" s="60">
        <v>2170</v>
      </c>
      <c r="D10" s="61"/>
      <c r="E10" s="62">
        <v>3240</v>
      </c>
      <c r="F10" s="61">
        <v>0</v>
      </c>
      <c r="G10" s="13" t="s">
        <v>44</v>
      </c>
      <c r="H10" s="62">
        <v>4150</v>
      </c>
      <c r="I10" s="56">
        <v>0</v>
      </c>
      <c r="J10" s="57">
        <f t="shared" si="0"/>
        <v>0</v>
      </c>
      <c r="K10" s="60">
        <v>2170</v>
      </c>
      <c r="L10" s="57">
        <f t="shared" si="1"/>
        <v>0</v>
      </c>
      <c r="M10" s="58" t="str">
        <f t="shared" si="2"/>
        <v>-</v>
      </c>
      <c r="N10" s="20"/>
    </row>
    <row r="11" spans="2:15" ht="15.6" x14ac:dyDescent="0.3">
      <c r="B11" s="13" t="s">
        <v>83</v>
      </c>
      <c r="C11" s="63">
        <v>2167</v>
      </c>
      <c r="D11" s="61"/>
      <c r="E11" s="62">
        <v>3190</v>
      </c>
      <c r="F11" s="54">
        <v>0</v>
      </c>
      <c r="G11" s="13" t="s">
        <v>84</v>
      </c>
      <c r="H11" s="62" t="s">
        <v>85</v>
      </c>
      <c r="I11" s="56">
        <v>0</v>
      </c>
      <c r="J11" s="57">
        <f t="shared" si="0"/>
        <v>0</v>
      </c>
      <c r="K11" s="63">
        <v>2167</v>
      </c>
      <c r="L11" s="57">
        <f t="shared" si="1"/>
        <v>0</v>
      </c>
      <c r="M11" s="58" t="str">
        <f t="shared" si="2"/>
        <v>-</v>
      </c>
      <c r="N11" s="20"/>
    </row>
    <row r="12" spans="2:15" ht="15.6" x14ac:dyDescent="0.3">
      <c r="B12" s="13" t="s">
        <v>86</v>
      </c>
      <c r="C12" s="63">
        <v>2171</v>
      </c>
      <c r="D12" s="61"/>
      <c r="E12" s="62">
        <v>3020</v>
      </c>
      <c r="F12" s="54">
        <v>0</v>
      </c>
      <c r="G12" s="98" t="s">
        <v>87</v>
      </c>
      <c r="H12" s="62">
        <v>4810</v>
      </c>
      <c r="I12" s="56">
        <v>0</v>
      </c>
      <c r="J12" s="57">
        <f t="shared" si="0"/>
        <v>0</v>
      </c>
      <c r="K12" s="63">
        <v>2171</v>
      </c>
      <c r="L12" s="57">
        <f t="shared" si="1"/>
        <v>0</v>
      </c>
      <c r="M12" s="58" t="str">
        <f t="shared" si="2"/>
        <v>-</v>
      </c>
      <c r="N12" s="20"/>
    </row>
    <row r="13" spans="2:15" ht="15.6" x14ac:dyDescent="0.3">
      <c r="B13" s="13" t="s">
        <v>24</v>
      </c>
      <c r="C13" s="63">
        <v>2171</v>
      </c>
      <c r="D13" s="61"/>
      <c r="E13" s="62">
        <v>3294</v>
      </c>
      <c r="F13" s="61">
        <v>0</v>
      </c>
      <c r="G13" s="13" t="s">
        <v>45</v>
      </c>
      <c r="H13" s="62">
        <v>4196</v>
      </c>
      <c r="I13" s="56">
        <v>0</v>
      </c>
      <c r="J13" s="57">
        <f t="shared" si="0"/>
        <v>0</v>
      </c>
      <c r="K13" s="63">
        <v>2171</v>
      </c>
      <c r="L13" s="57">
        <f t="shared" si="1"/>
        <v>0</v>
      </c>
      <c r="M13" s="58" t="str">
        <f t="shared" si="2"/>
        <v>-</v>
      </c>
      <c r="N13" s="20"/>
    </row>
    <row r="14" spans="2:15" ht="15.6" x14ac:dyDescent="0.3">
      <c r="B14" s="13" t="s">
        <v>88</v>
      </c>
      <c r="C14" s="60">
        <v>2171</v>
      </c>
      <c r="D14" s="61"/>
      <c r="E14" s="62">
        <v>3245</v>
      </c>
      <c r="F14" s="61">
        <v>0</v>
      </c>
      <c r="G14" s="13" t="s">
        <v>89</v>
      </c>
      <c r="H14" s="62">
        <v>4390</v>
      </c>
      <c r="I14" s="56">
        <v>0</v>
      </c>
      <c r="J14" s="57">
        <f t="shared" si="0"/>
        <v>0</v>
      </c>
      <c r="K14" s="60">
        <v>2171</v>
      </c>
      <c r="L14" s="57">
        <f t="shared" si="1"/>
        <v>0</v>
      </c>
      <c r="M14" s="58" t="str">
        <f t="shared" si="2"/>
        <v>-</v>
      </c>
      <c r="N14" s="20"/>
    </row>
    <row r="15" spans="2:15" s="64" customFormat="1" ht="15.6" x14ac:dyDescent="0.3">
      <c r="B15" s="93" t="s">
        <v>90</v>
      </c>
      <c r="C15" s="94">
        <v>2173</v>
      </c>
      <c r="D15" s="56">
        <v>0</v>
      </c>
      <c r="E15" s="95">
        <v>3920</v>
      </c>
      <c r="F15" s="54">
        <v>0</v>
      </c>
      <c r="G15" s="93" t="s">
        <v>91</v>
      </c>
      <c r="H15" s="95">
        <v>1421</v>
      </c>
      <c r="I15" s="56">
        <v>0</v>
      </c>
      <c r="J15" s="96">
        <f t="shared" si="0"/>
        <v>0</v>
      </c>
      <c r="K15" s="94">
        <v>2173</v>
      </c>
      <c r="L15" s="96">
        <f t="shared" si="1"/>
        <v>0</v>
      </c>
      <c r="M15" s="58" t="str">
        <f t="shared" si="2"/>
        <v>-</v>
      </c>
      <c r="N15" s="69"/>
    </row>
    <row r="16" spans="2:15" s="64" customFormat="1" ht="15.6" x14ac:dyDescent="0.3">
      <c r="B16" s="67" t="s">
        <v>92</v>
      </c>
      <c r="C16" s="63">
        <v>2180</v>
      </c>
      <c r="D16" s="61"/>
      <c r="E16" s="62">
        <v>3260</v>
      </c>
      <c r="F16" s="61">
        <v>0</v>
      </c>
      <c r="G16" s="98" t="s">
        <v>93</v>
      </c>
      <c r="H16" s="62">
        <v>4815</v>
      </c>
      <c r="I16" s="56">
        <v>0</v>
      </c>
      <c r="J16" s="57">
        <f t="shared" si="0"/>
        <v>0</v>
      </c>
      <c r="K16" s="63">
        <v>2180</v>
      </c>
      <c r="L16" s="57">
        <f t="shared" si="1"/>
        <v>0</v>
      </c>
      <c r="M16" s="58" t="str">
        <f t="shared" si="2"/>
        <v>-</v>
      </c>
      <c r="N16" s="69"/>
    </row>
    <row r="17" spans="2:15" ht="15.75" customHeight="1" x14ac:dyDescent="0.3">
      <c r="B17" s="13" t="s">
        <v>94</v>
      </c>
      <c r="C17" s="60">
        <v>2171</v>
      </c>
      <c r="D17" s="61"/>
      <c r="E17" s="62">
        <v>3296</v>
      </c>
      <c r="F17" s="61">
        <v>0</v>
      </c>
      <c r="G17" s="13" t="s">
        <v>46</v>
      </c>
      <c r="H17" s="62">
        <v>4912</v>
      </c>
      <c r="I17" s="56">
        <v>0</v>
      </c>
      <c r="J17" s="57">
        <f t="shared" si="0"/>
        <v>0</v>
      </c>
      <c r="K17" s="60">
        <v>2171</v>
      </c>
      <c r="L17" s="57">
        <f t="shared" si="1"/>
        <v>0</v>
      </c>
      <c r="M17" s="58" t="str">
        <f t="shared" si="2"/>
        <v>-</v>
      </c>
      <c r="N17" s="20"/>
    </row>
    <row r="18" spans="2:15" ht="15.75" customHeight="1" x14ac:dyDescent="0.3">
      <c r="B18" s="13"/>
      <c r="C18" s="60"/>
      <c r="D18" s="61"/>
      <c r="E18" s="62"/>
      <c r="F18" s="54"/>
      <c r="G18" s="13"/>
      <c r="H18" s="62"/>
      <c r="I18" s="56"/>
      <c r="J18" s="57"/>
      <c r="K18" s="60"/>
      <c r="L18" s="57"/>
      <c r="M18" s="58"/>
      <c r="N18" s="20"/>
    </row>
    <row r="19" spans="2:15" ht="20.100000000000001" customHeight="1" x14ac:dyDescent="0.3">
      <c r="B19" s="82" t="s">
        <v>95</v>
      </c>
      <c r="C19" s="83">
        <v>2165</v>
      </c>
      <c r="D19" s="61"/>
      <c r="E19" s="84">
        <v>3230</v>
      </c>
      <c r="F19" s="54">
        <v>0</v>
      </c>
      <c r="G19" s="82" t="s">
        <v>47</v>
      </c>
      <c r="H19" s="84">
        <v>4410</v>
      </c>
      <c r="I19" s="56">
        <v>0</v>
      </c>
      <c r="J19" s="85">
        <f t="shared" si="0"/>
        <v>0</v>
      </c>
      <c r="K19" s="83">
        <v>2165</v>
      </c>
      <c r="L19" s="85">
        <f t="shared" si="1"/>
        <v>0</v>
      </c>
      <c r="M19" s="58" t="str">
        <f t="shared" si="2"/>
        <v>-</v>
      </c>
      <c r="N19" s="20"/>
    </row>
    <row r="20" spans="2:15" ht="15.6" x14ac:dyDescent="0.3">
      <c r="B20" s="82" t="s">
        <v>96</v>
      </c>
      <c r="C20" s="86">
        <v>2173</v>
      </c>
      <c r="D20" s="61"/>
      <c r="E20" s="84">
        <v>3921</v>
      </c>
      <c r="F20" s="61">
        <v>0</v>
      </c>
      <c r="G20" s="82" t="s">
        <v>48</v>
      </c>
      <c r="H20" s="84">
        <v>1461</v>
      </c>
      <c r="I20" s="56">
        <v>0</v>
      </c>
      <c r="J20" s="85">
        <f t="shared" si="0"/>
        <v>0</v>
      </c>
      <c r="K20" s="86">
        <v>2173</v>
      </c>
      <c r="L20" s="85">
        <f t="shared" si="1"/>
        <v>0</v>
      </c>
      <c r="M20" s="58" t="str">
        <f t="shared" si="2"/>
        <v>-</v>
      </c>
      <c r="N20" s="20"/>
    </row>
    <row r="21" spans="2:15" ht="15.6" x14ac:dyDescent="0.3">
      <c r="B21" s="82" t="s">
        <v>97</v>
      </c>
      <c r="C21" s="83">
        <v>2179</v>
      </c>
      <c r="D21" s="61"/>
      <c r="E21" s="84">
        <v>3230</v>
      </c>
      <c r="F21" s="61">
        <v>0</v>
      </c>
      <c r="G21" s="82" t="s">
        <v>47</v>
      </c>
      <c r="H21" s="84">
        <v>4410</v>
      </c>
      <c r="I21" s="56">
        <v>0</v>
      </c>
      <c r="J21" s="85">
        <f t="shared" si="0"/>
        <v>0</v>
      </c>
      <c r="K21" s="83">
        <v>2179</v>
      </c>
      <c r="L21" s="85">
        <f t="shared" si="1"/>
        <v>0</v>
      </c>
      <c r="M21" s="58" t="str">
        <f t="shared" si="2"/>
        <v>-</v>
      </c>
      <c r="N21" s="20"/>
    </row>
    <row r="22" spans="2:15" ht="15.6" x14ac:dyDescent="0.3">
      <c r="B22" s="82" t="s">
        <v>98</v>
      </c>
      <c r="C22" s="83">
        <v>2179</v>
      </c>
      <c r="D22" s="61"/>
      <c r="E22" s="84">
        <v>3921</v>
      </c>
      <c r="F22" s="54">
        <v>0</v>
      </c>
      <c r="G22" s="82" t="s">
        <v>48</v>
      </c>
      <c r="H22" s="84">
        <v>1461</v>
      </c>
      <c r="I22" s="56">
        <v>0</v>
      </c>
      <c r="J22" s="85">
        <f t="shared" si="0"/>
        <v>0</v>
      </c>
      <c r="K22" s="83">
        <v>2179</v>
      </c>
      <c r="L22" s="85">
        <f t="shared" si="1"/>
        <v>0</v>
      </c>
      <c r="M22" s="58" t="str">
        <f t="shared" si="2"/>
        <v>-</v>
      </c>
      <c r="N22" s="20"/>
    </row>
    <row r="23" spans="2:15" ht="15.6" x14ac:dyDescent="0.3">
      <c r="B23" s="13"/>
      <c r="C23" s="60"/>
      <c r="D23" s="54"/>
      <c r="E23" s="55"/>
      <c r="F23" s="54"/>
      <c r="G23" s="52"/>
      <c r="H23" s="55"/>
      <c r="I23" s="56"/>
      <c r="J23" s="57"/>
      <c r="K23" s="63"/>
      <c r="L23" s="57"/>
      <c r="M23" s="58"/>
      <c r="N23" s="71"/>
    </row>
    <row r="24" spans="2:15" ht="15.6" x14ac:dyDescent="0.3">
      <c r="B24" s="70" t="s">
        <v>99</v>
      </c>
      <c r="C24" s="60">
        <v>2171</v>
      </c>
      <c r="D24" s="54"/>
      <c r="E24" s="55"/>
      <c r="F24" s="61">
        <v>0</v>
      </c>
      <c r="G24" s="52" t="str">
        <f>G25</f>
        <v>Corresponding additions / grant expense code</v>
      </c>
      <c r="H24" s="55"/>
      <c r="I24" s="56">
        <v>0</v>
      </c>
      <c r="J24" s="57">
        <f t="shared" si="0"/>
        <v>0</v>
      </c>
      <c r="K24" s="63">
        <v>2171</v>
      </c>
      <c r="L24" s="57">
        <f t="shared" si="1"/>
        <v>0</v>
      </c>
      <c r="M24" s="58" t="str">
        <f t="shared" si="2"/>
        <v>-</v>
      </c>
      <c r="N24" s="71"/>
    </row>
    <row r="25" spans="2:15" s="34" customFormat="1" ht="15.6" x14ac:dyDescent="0.3">
      <c r="B25" s="70" t="s">
        <v>100</v>
      </c>
      <c r="C25" s="63">
        <v>2173</v>
      </c>
      <c r="D25" s="56"/>
      <c r="E25" s="68"/>
      <c r="F25" s="61">
        <v>0</v>
      </c>
      <c r="G25" s="67" t="s">
        <v>101</v>
      </c>
      <c r="H25" s="72"/>
      <c r="I25" s="56">
        <v>0</v>
      </c>
      <c r="J25" s="57">
        <f t="shared" si="0"/>
        <v>0</v>
      </c>
      <c r="K25" s="63">
        <v>2173</v>
      </c>
      <c r="L25" s="57">
        <f t="shared" si="1"/>
        <v>0</v>
      </c>
      <c r="M25" s="58" t="str">
        <f t="shared" si="2"/>
        <v>-</v>
      </c>
      <c r="N25" s="73"/>
      <c r="O25" s="64"/>
    </row>
    <row r="26" spans="2:15" s="34" customFormat="1" ht="15.6" x14ac:dyDescent="0.3">
      <c r="B26" s="70"/>
      <c r="C26" s="63"/>
      <c r="D26" s="56"/>
      <c r="E26" s="68"/>
      <c r="F26" s="54"/>
      <c r="G26" s="67"/>
      <c r="H26" s="72"/>
      <c r="I26" s="56"/>
      <c r="J26" s="57"/>
      <c r="K26" s="63"/>
      <c r="L26" s="57"/>
      <c r="M26" s="58"/>
      <c r="N26" s="73"/>
      <c r="O26" s="64"/>
    </row>
    <row r="27" spans="2:15" s="34" customFormat="1" ht="31.2" x14ac:dyDescent="0.3">
      <c r="B27" s="87" t="s">
        <v>102</v>
      </c>
      <c r="C27" s="88">
        <v>2173</v>
      </c>
      <c r="D27" s="74"/>
      <c r="E27" s="89">
        <v>3920</v>
      </c>
      <c r="F27" s="54">
        <v>0</v>
      </c>
      <c r="G27" s="90" t="s">
        <v>103</v>
      </c>
      <c r="H27" s="91">
        <v>1421</v>
      </c>
      <c r="I27" s="56">
        <v>0</v>
      </c>
      <c r="J27" s="92">
        <f t="shared" si="0"/>
        <v>0</v>
      </c>
      <c r="K27" s="88">
        <f>C27</f>
        <v>2173</v>
      </c>
      <c r="L27" s="92">
        <f t="shared" si="1"/>
        <v>0</v>
      </c>
      <c r="M27" s="58" t="str">
        <f t="shared" si="2"/>
        <v>-</v>
      </c>
      <c r="N27" s="73"/>
      <c r="O27" s="64"/>
    </row>
    <row r="28" spans="2:15" s="34" customFormat="1" ht="15.6" x14ac:dyDescent="0.3">
      <c r="B28" s="87" t="s">
        <v>104</v>
      </c>
      <c r="C28" s="88">
        <v>2173</v>
      </c>
      <c r="D28" s="74"/>
      <c r="E28" s="89">
        <v>3921</v>
      </c>
      <c r="F28" s="61">
        <v>0</v>
      </c>
      <c r="G28" s="90" t="s">
        <v>105</v>
      </c>
      <c r="H28" s="91">
        <v>1461</v>
      </c>
      <c r="I28" s="56">
        <v>0</v>
      </c>
      <c r="J28" s="92">
        <f t="shared" si="0"/>
        <v>0</v>
      </c>
      <c r="K28" s="88">
        <v>2173</v>
      </c>
      <c r="L28" s="92">
        <f t="shared" si="1"/>
        <v>0</v>
      </c>
      <c r="M28" s="58" t="str">
        <f t="shared" si="2"/>
        <v>-</v>
      </c>
      <c r="N28" s="73"/>
      <c r="O28" s="64"/>
    </row>
    <row r="29" spans="2:15" s="34" customFormat="1" ht="15.6" x14ac:dyDescent="0.3">
      <c r="B29" s="87" t="s">
        <v>106</v>
      </c>
      <c r="C29" s="88">
        <v>2173</v>
      </c>
      <c r="D29" s="74"/>
      <c r="E29" s="89">
        <v>3900</v>
      </c>
      <c r="F29" s="61">
        <v>0</v>
      </c>
      <c r="G29" s="90" t="s">
        <v>107</v>
      </c>
      <c r="H29" s="91">
        <v>3940</v>
      </c>
      <c r="I29" s="56">
        <v>0</v>
      </c>
      <c r="J29" s="92">
        <f t="shared" si="0"/>
        <v>0</v>
      </c>
      <c r="K29" s="88">
        <f t="shared" ref="K29:K32" si="3">C29</f>
        <v>2173</v>
      </c>
      <c r="L29" s="92">
        <f t="shared" si="1"/>
        <v>0</v>
      </c>
      <c r="M29" s="58" t="str">
        <f t="shared" si="2"/>
        <v>-</v>
      </c>
      <c r="N29" s="73"/>
      <c r="O29" s="64"/>
    </row>
    <row r="30" spans="2:15" s="34" customFormat="1" ht="31.2" x14ac:dyDescent="0.3">
      <c r="B30" s="87" t="s">
        <v>108</v>
      </c>
      <c r="C30" s="88">
        <v>2171</v>
      </c>
      <c r="D30" s="74"/>
      <c r="E30" s="89">
        <v>3276</v>
      </c>
      <c r="F30" s="54">
        <v>0</v>
      </c>
      <c r="G30" s="90" t="s">
        <v>109</v>
      </c>
      <c r="H30" s="91">
        <v>5551</v>
      </c>
      <c r="I30" s="56">
        <v>0</v>
      </c>
      <c r="J30" s="92">
        <f t="shared" si="0"/>
        <v>0</v>
      </c>
      <c r="K30" s="88">
        <f t="shared" si="3"/>
        <v>2171</v>
      </c>
      <c r="L30" s="92">
        <f t="shared" si="1"/>
        <v>0</v>
      </c>
      <c r="M30" s="58" t="str">
        <f t="shared" si="2"/>
        <v>-</v>
      </c>
      <c r="N30" s="73"/>
      <c r="O30" s="64"/>
    </row>
    <row r="31" spans="2:15" s="34" customFormat="1" ht="31.2" x14ac:dyDescent="0.3">
      <c r="B31" s="87" t="s">
        <v>110</v>
      </c>
      <c r="C31" s="88">
        <v>2171</v>
      </c>
      <c r="D31" s="74"/>
      <c r="E31" s="89">
        <v>3140</v>
      </c>
      <c r="F31" s="61">
        <v>0</v>
      </c>
      <c r="G31" s="90" t="s">
        <v>111</v>
      </c>
      <c r="H31" s="91">
        <v>4919</v>
      </c>
      <c r="I31" s="56">
        <v>0</v>
      </c>
      <c r="J31" s="92">
        <f t="shared" si="0"/>
        <v>0</v>
      </c>
      <c r="K31" s="88">
        <f t="shared" si="3"/>
        <v>2171</v>
      </c>
      <c r="L31" s="92">
        <f t="shared" si="1"/>
        <v>0</v>
      </c>
      <c r="M31" s="58" t="str">
        <f t="shared" si="2"/>
        <v>-</v>
      </c>
      <c r="N31" s="73"/>
      <c r="O31" s="64"/>
    </row>
    <row r="32" spans="2:15" s="34" customFormat="1" ht="15.6" x14ac:dyDescent="0.3">
      <c r="B32" s="87" t="s">
        <v>112</v>
      </c>
      <c r="C32" s="88">
        <v>2173</v>
      </c>
      <c r="D32" s="74"/>
      <c r="E32" s="89">
        <v>3140</v>
      </c>
      <c r="F32" s="61">
        <v>0</v>
      </c>
      <c r="G32" s="90" t="s">
        <v>111</v>
      </c>
      <c r="H32" s="91">
        <v>4919</v>
      </c>
      <c r="I32" s="56">
        <v>0</v>
      </c>
      <c r="J32" s="92">
        <f t="shared" si="0"/>
        <v>0</v>
      </c>
      <c r="K32" s="88">
        <f t="shared" si="3"/>
        <v>2173</v>
      </c>
      <c r="L32" s="92">
        <f t="shared" si="1"/>
        <v>0</v>
      </c>
      <c r="M32" s="58" t="str">
        <f t="shared" si="2"/>
        <v>-</v>
      </c>
      <c r="N32" s="73"/>
      <c r="O32" s="64"/>
    </row>
    <row r="33" spans="2:15" ht="15.6" x14ac:dyDescent="0.3">
      <c r="G33" s="98"/>
    </row>
    <row r="34" spans="2:15" ht="18" x14ac:dyDescent="0.35">
      <c r="B34" s="18" t="s">
        <v>49</v>
      </c>
      <c r="C34" s="18"/>
      <c r="D34" s="18"/>
      <c r="E34" s="17"/>
      <c r="F34" s="17"/>
      <c r="G34" s="17"/>
      <c r="H34" s="17"/>
      <c r="I34" s="17"/>
      <c r="J34" s="17"/>
      <c r="K34" s="17"/>
      <c r="L34" s="17"/>
      <c r="M34" s="17"/>
      <c r="N34" s="17"/>
      <c r="O34" s="75"/>
    </row>
    <row r="35" spans="2:15" ht="99.9" customHeight="1" x14ac:dyDescent="0.3">
      <c r="B35" s="99" t="s">
        <v>134</v>
      </c>
      <c r="C35" s="99"/>
      <c r="D35" s="99"/>
      <c r="E35" s="99"/>
      <c r="F35" s="99"/>
      <c r="G35" s="99"/>
      <c r="H35" s="99"/>
      <c r="I35" s="99"/>
      <c r="J35" s="99"/>
      <c r="K35" s="99"/>
      <c r="L35" s="99"/>
      <c r="M35" s="99"/>
      <c r="N35" s="99"/>
      <c r="O35" s="76"/>
    </row>
  </sheetData>
  <mergeCells count="5">
    <mergeCell ref="B35:N35"/>
    <mergeCell ref="E3:F3"/>
    <mergeCell ref="B1:N1"/>
    <mergeCell ref="H3:I3"/>
    <mergeCell ref="K3:L3"/>
  </mergeCells>
  <pageMargins left="0.25" right="0.25"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75E0-96D4-4946-9A59-3A4A4BE658EA}">
  <dimension ref="B2:I11"/>
  <sheetViews>
    <sheetView topLeftCell="A2" workbookViewId="0">
      <selection activeCell="A15" sqref="A15"/>
    </sheetView>
  </sheetViews>
  <sheetFormatPr defaultRowHeight="14.4" x14ac:dyDescent="0.3"/>
  <cols>
    <col min="2" max="3" width="23.5546875" customWidth="1"/>
    <col min="4" max="4" width="16.109375" customWidth="1"/>
    <col min="5" max="6" width="23.5546875" customWidth="1"/>
    <col min="7" max="7" width="20.33203125" customWidth="1"/>
    <col min="8" max="8" width="23.5546875" customWidth="1"/>
    <col min="9" max="9" width="25.6640625" customWidth="1"/>
    <col min="10" max="10" width="23.5546875" customWidth="1"/>
  </cols>
  <sheetData>
    <row r="2" spans="2:9" ht="23.4" x14ac:dyDescent="0.45">
      <c r="B2" s="102" t="s">
        <v>50</v>
      </c>
      <c r="C2" s="102"/>
      <c r="D2" s="102"/>
      <c r="E2" s="102"/>
      <c r="F2" s="102"/>
      <c r="G2" s="102"/>
      <c r="H2" s="102"/>
      <c r="I2" s="102"/>
    </row>
    <row r="4" spans="2:9" ht="15" thickBot="1" x14ac:dyDescent="0.35">
      <c r="B4" s="24"/>
    </row>
    <row r="5" spans="2:9" ht="34.200000000000003" thickBot="1" x14ac:dyDescent="0.35">
      <c r="B5" s="25" t="s">
        <v>51</v>
      </c>
      <c r="C5" s="26" t="s">
        <v>52</v>
      </c>
      <c r="D5" s="26" t="s">
        <v>53</v>
      </c>
      <c r="E5" s="26" t="s">
        <v>54</v>
      </c>
      <c r="F5" s="26" t="s">
        <v>55</v>
      </c>
      <c r="G5" s="26" t="s">
        <v>56</v>
      </c>
      <c r="H5" s="26" t="s">
        <v>57</v>
      </c>
      <c r="I5" s="27" t="s">
        <v>58</v>
      </c>
    </row>
    <row r="6" spans="2:9" ht="34.200000000000003" thickBot="1" x14ac:dyDescent="0.35">
      <c r="B6" s="14">
        <v>3310</v>
      </c>
      <c r="C6" s="28" t="s">
        <v>59</v>
      </c>
      <c r="D6" s="28"/>
      <c r="E6" s="28">
        <v>4590</v>
      </c>
      <c r="F6" s="28" t="s">
        <v>60</v>
      </c>
      <c r="G6" s="28"/>
      <c r="H6" s="28">
        <f>D6-G6</f>
        <v>0</v>
      </c>
      <c r="I6" s="29"/>
    </row>
    <row r="7" spans="2:9" ht="15" thickBot="1" x14ac:dyDescent="0.35">
      <c r="B7" s="105" t="s">
        <v>61</v>
      </c>
      <c r="C7" s="106"/>
      <c r="D7" s="106"/>
      <c r="E7" s="106"/>
      <c r="F7" s="106"/>
      <c r="G7" s="106"/>
      <c r="H7" s="106"/>
      <c r="I7" s="107"/>
    </row>
    <row r="8" spans="2:9" ht="17.399999999999999" thickBot="1" x14ac:dyDescent="0.35">
      <c r="B8" s="14">
        <v>3495</v>
      </c>
      <c r="C8" s="28" t="s">
        <v>62</v>
      </c>
      <c r="D8" s="28"/>
      <c r="E8" s="28">
        <v>4750</v>
      </c>
      <c r="F8" s="28" t="s">
        <v>63</v>
      </c>
      <c r="G8" s="28"/>
      <c r="H8" s="28"/>
      <c r="I8" s="29"/>
    </row>
    <row r="9" spans="2:9" ht="34.200000000000003" thickBot="1" x14ac:dyDescent="0.35">
      <c r="B9" s="14">
        <v>3490</v>
      </c>
      <c r="C9" s="28" t="s">
        <v>64</v>
      </c>
      <c r="D9" s="28"/>
      <c r="E9" s="28">
        <v>4190</v>
      </c>
      <c r="F9" s="28" t="s">
        <v>65</v>
      </c>
      <c r="G9" s="28"/>
      <c r="H9" s="28"/>
      <c r="I9" s="29"/>
    </row>
    <row r="10" spans="2:9" ht="34.200000000000003" thickBot="1" x14ac:dyDescent="0.35">
      <c r="B10" s="14">
        <v>3520</v>
      </c>
      <c r="C10" s="28" t="s">
        <v>66</v>
      </c>
      <c r="D10" s="28"/>
      <c r="E10" s="28">
        <v>4720</v>
      </c>
      <c r="F10" s="28" t="s">
        <v>67</v>
      </c>
      <c r="G10" s="28"/>
      <c r="H10" s="28"/>
      <c r="I10" s="29"/>
    </row>
    <row r="11" spans="2:9" ht="17.399999999999999" thickBot="1" x14ac:dyDescent="0.35">
      <c r="B11" s="14">
        <v>3530</v>
      </c>
      <c r="C11" s="28" t="s">
        <v>68</v>
      </c>
      <c r="D11" s="28"/>
      <c r="E11" s="28">
        <v>4710</v>
      </c>
      <c r="F11" s="28" t="s">
        <v>69</v>
      </c>
      <c r="G11" s="28"/>
      <c r="H11" s="28"/>
      <c r="I11" s="29"/>
    </row>
  </sheetData>
  <mergeCells count="2">
    <mergeCell ref="B7:I7"/>
    <mergeCell ref="B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21" ma:contentTypeDescription="Create a new document." ma:contentTypeScope="" ma:versionID="d88de45cd115a4321b563db04c9f3c92">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2.xml><?xml version="1.0" encoding="utf-8"?>
<ds:datastoreItem xmlns:ds="http://schemas.openxmlformats.org/officeDocument/2006/customXml" ds:itemID="{42A66F9F-5BFA-47D8-A34C-C6FBC3F58293}">
  <ds:schemaRefs>
    <ds:schemaRef ds:uri="46384f9d-70dd-4826-80eb-e1c80c05f86a"/>
    <ds:schemaRef ds:uri="http://www.w3.org/XML/1998/namespace"/>
    <ds:schemaRef ds:uri="http://purl.org/dc/terms/"/>
    <ds:schemaRef ds:uri="http://purl.org/dc/dcmitype/"/>
    <ds:schemaRef ds:uri="http://schemas.microsoft.com/office/2006/metadata/properties"/>
    <ds:schemaRef ds:uri="http://schemas.microsoft.com/sharepoint/v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11c5605-868c-4466-a708-de1528b567ad"/>
  </ds:schemaRefs>
</ds:datastoreItem>
</file>

<file path=customXml/itemProps3.xml><?xml version="1.0" encoding="utf-8"?>
<ds:datastoreItem xmlns:ds="http://schemas.openxmlformats.org/officeDocument/2006/customXml" ds:itemID="{BF57A91F-2A79-4E50-80E4-7A0F866BD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Creditors-Accruals</vt:lpstr>
      <vt:lpstr>Ring fenced grants</vt:lpstr>
      <vt:lpstr>School generated income review</vt:lpstr>
      <vt:lpstr>'Creditors-Accruals'!Print_Titles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Eileen Ahern</dc:creator>
  <cp:keywords/>
  <dc:description/>
  <cp:lastModifiedBy>Cathy Gunning</cp:lastModifiedBy>
  <cp:revision/>
  <dcterms:created xsi:type="dcterms:W3CDTF">2022-06-02T08:11:59Z</dcterms:created>
  <dcterms:modified xsi:type="dcterms:W3CDTF">2025-08-12T15:05:28Z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