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CathyGunning\OneDrive - JMB\Documents\"/>
    </mc:Choice>
  </mc:AlternateContent>
  <xr:revisionPtr revIDLastSave="0" documentId="8_{01EF0E6D-DB7B-4EFD-89F1-BD9F46BB4DC8}" xr6:coauthVersionLast="47" xr6:coauthVersionMax="47" xr10:uidLastSave="{00000000-0000-0000-0000-000000000000}"/>
  <bookViews>
    <workbookView xWindow="-108" yWindow="-108" windowWidth="23256" windowHeight="12456" activeTab="1" xr2:uid="{D476576D-B126-48C2-97FE-62E45AACC69C}"/>
  </bookViews>
  <sheets>
    <sheet name="Creditors-Accruals" sheetId="1" r:id="rId1"/>
    <sheet name="Ring fenced grants" sheetId="2" r:id="rId2"/>
    <sheet name="School generated income review" sheetId="3" r:id="rId3"/>
  </sheets>
  <definedNames>
    <definedName name="_xlnm._FilterDatabase" localSheetId="1" hidden="1">'Ring fenced grants'!$B$4:$O$32</definedName>
    <definedName name="_xlnm.Print_Titles" localSheetId="0">'Creditors-Accruals'!$1:$3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0" i="1" l="1"/>
  <c r="K32" i="2" l="1"/>
  <c r="J32" i="2"/>
  <c r="L32" i="2" s="1"/>
  <c r="M32" i="2" s="1"/>
  <c r="K31" i="2"/>
  <c r="J31" i="2"/>
  <c r="L31" i="2" s="1"/>
  <c r="M31" i="2" s="1"/>
  <c r="K30" i="2"/>
  <c r="J30" i="2"/>
  <c r="L30" i="2" s="1"/>
  <c r="K29" i="2"/>
  <c r="J29" i="2"/>
  <c r="L29" i="2" s="1"/>
  <c r="M29" i="2" s="1"/>
  <c r="J28" i="2"/>
  <c r="L28" i="2" s="1"/>
  <c r="M28" i="2" s="1"/>
  <c r="K27" i="2"/>
  <c r="J27" i="2"/>
  <c r="L27" i="2" s="1"/>
  <c r="J25" i="2"/>
  <c r="L25" i="2" s="1"/>
  <c r="J24" i="2"/>
  <c r="L24" i="2" s="1"/>
  <c r="G24" i="2"/>
  <c r="J22" i="2"/>
  <c r="L22" i="2" s="1"/>
  <c r="J21" i="2"/>
  <c r="L21" i="2" s="1"/>
  <c r="J20" i="2"/>
  <c r="L20" i="2" s="1"/>
  <c r="J19" i="2"/>
  <c r="L19" i="2" s="1"/>
  <c r="B34" i="1" s="1"/>
  <c r="J17" i="2"/>
  <c r="L17" i="2" s="1"/>
  <c r="B32" i="1" s="1"/>
  <c r="J16" i="2"/>
  <c r="L16" i="2" s="1"/>
  <c r="J15" i="2"/>
  <c r="L15" i="2" s="1"/>
  <c r="J14" i="2"/>
  <c r="L14" i="2" s="1"/>
  <c r="J13" i="2"/>
  <c r="L13" i="2" s="1"/>
  <c r="J12" i="2"/>
  <c r="L12" i="2" s="1"/>
  <c r="J11" i="2"/>
  <c r="L11" i="2" s="1"/>
  <c r="J10" i="2"/>
  <c r="L10" i="2" s="1"/>
  <c r="B30" i="1" s="1"/>
  <c r="J9" i="2"/>
  <c r="L9" i="2" s="1"/>
  <c r="B42" i="1" s="1"/>
  <c r="J8" i="2"/>
  <c r="L8" i="2" s="1"/>
  <c r="J7" i="2"/>
  <c r="L7" i="2" s="1"/>
  <c r="J6" i="2"/>
  <c r="L6" i="2" s="1"/>
  <c r="B28" i="1" s="1"/>
  <c r="J5" i="2"/>
  <c r="L5" i="2" s="1"/>
  <c r="M20" i="2" l="1"/>
  <c r="B43" i="1"/>
  <c r="M16" i="2"/>
  <c r="B39" i="1"/>
  <c r="M21" i="2"/>
  <c r="B35" i="1"/>
  <c r="M22" i="2"/>
  <c r="B44" i="1"/>
  <c r="M15" i="2"/>
  <c r="B46" i="1"/>
  <c r="M27" i="2"/>
  <c r="B45" i="1"/>
  <c r="M25" i="2"/>
  <c r="B47" i="1"/>
  <c r="M14" i="2"/>
  <c r="B37" i="1"/>
  <c r="M30" i="2"/>
  <c r="B38" i="1"/>
  <c r="M24" i="2"/>
  <c r="B40" i="1"/>
  <c r="M12" i="2"/>
  <c r="B36" i="1"/>
  <c r="M11" i="2"/>
  <c r="B33" i="1"/>
  <c r="M8" i="2"/>
  <c r="B29" i="1"/>
  <c r="M19" i="2"/>
  <c r="M13" i="2"/>
  <c r="B31" i="1"/>
  <c r="M7" i="2"/>
  <c r="M5" i="2"/>
  <c r="B27" i="1"/>
  <c r="M17" i="2"/>
  <c r="M6" i="2"/>
  <c r="M9" i="2"/>
  <c r="M10" i="2"/>
  <c r="H6" i="3"/>
  <c r="C67" i="1"/>
  <c r="C58" i="1"/>
  <c r="C48" i="1" l="1"/>
  <c r="C8" i="1"/>
  <c r="C23" i="1"/>
  <c r="C14" i="1"/>
  <c r="C50" i="1" l="1"/>
</calcChain>
</file>

<file path=xl/sharedStrings.xml><?xml version="1.0" encoding="utf-8"?>
<sst xmlns="http://schemas.openxmlformats.org/spreadsheetml/2006/main" count="159" uniqueCount="135">
  <si>
    <t>School Name</t>
  </si>
  <si>
    <t>Post Primary School Sample</t>
  </si>
  <si>
    <t>Roll Number</t>
  </si>
  <si>
    <t>12645J</t>
  </si>
  <si>
    <t>Date</t>
  </si>
  <si>
    <t>31/12/20XX</t>
  </si>
  <si>
    <t>Creditors/Accruals</t>
  </si>
  <si>
    <t>Total</t>
  </si>
  <si>
    <t>€</t>
  </si>
  <si>
    <t>Balance per accounts</t>
  </si>
  <si>
    <t>Invoices received not listed</t>
  </si>
  <si>
    <t>Bord Gais</t>
  </si>
  <si>
    <t>Telephone</t>
  </si>
  <si>
    <t>Subtotal</t>
  </si>
  <si>
    <t>Accruals/Expenses incurred but not invoiced</t>
  </si>
  <si>
    <t>Cleaning materials</t>
  </si>
  <si>
    <t>Office supplier</t>
  </si>
  <si>
    <t>Payroll taxes</t>
  </si>
  <si>
    <t>VAT/RCT</t>
  </si>
  <si>
    <t>RCT</t>
  </si>
  <si>
    <t>Ring fenced grants (See tab 2 for detail)</t>
  </si>
  <si>
    <t>Book Grant</t>
  </si>
  <si>
    <t>School Library Books Capital Grant</t>
  </si>
  <si>
    <t>Supervision &amp; Substitution Grant</t>
  </si>
  <si>
    <t>Bus Escort Grant</t>
  </si>
  <si>
    <t>DEASP School Meals Grant</t>
  </si>
  <si>
    <t>ICT Grant - Non capital</t>
  </si>
  <si>
    <t>ICT Grant - Capital</t>
  </si>
  <si>
    <t>Summary grants received in advance</t>
  </si>
  <si>
    <t>DEIS Grant (Only in DEIS schools)</t>
  </si>
  <si>
    <t>Summary school income received in advance</t>
  </si>
  <si>
    <t>School administration charges</t>
  </si>
  <si>
    <t>Voluntary contributions</t>
  </si>
  <si>
    <t>Transition year charges</t>
  </si>
  <si>
    <t>Prepayments</t>
  </si>
  <si>
    <t>School insurance for next year</t>
  </si>
  <si>
    <t xml:space="preserve">WORKSHEET: CALCULATION UNSPENT GRANTS </t>
  </si>
  <si>
    <t>GRANT</t>
  </si>
  <si>
    <t>Comment</t>
  </si>
  <si>
    <t>NOMINAL CODE</t>
  </si>
  <si>
    <t>ENTER € AMOUNT</t>
  </si>
  <si>
    <t>Book Grant Expenses</t>
  </si>
  <si>
    <t>Book rental scheme expense</t>
  </si>
  <si>
    <t xml:space="preserve">School Library Books Capital Grant Expense </t>
  </si>
  <si>
    <t>Supervision &amp; Substitution Expense</t>
  </si>
  <si>
    <t>Bus Escort Salary Expense</t>
  </si>
  <si>
    <t>DSP School Meals Food Costs</t>
  </si>
  <si>
    <t>ICT Grant Non-Capital Expense</t>
  </si>
  <si>
    <t>Capital: ICT</t>
  </si>
  <si>
    <t>Instructions:</t>
  </si>
  <si>
    <t xml:space="preserve">Review of school generated income </t>
  </si>
  <si>
    <t xml:space="preserve">Income Code </t>
  </si>
  <si>
    <t xml:space="preserve"> Income</t>
  </si>
  <si>
    <t>Income Amount €</t>
  </si>
  <si>
    <t>Expenditure Code</t>
  </si>
  <si>
    <t xml:space="preserve">Expenditure </t>
  </si>
  <si>
    <t>Expenditure Amount €</t>
  </si>
  <si>
    <t>Surplus/Deficit €</t>
  </si>
  <si>
    <r>
      <t>C</t>
    </r>
    <r>
      <rPr>
        <b/>
        <sz val="13"/>
        <color theme="1"/>
        <rFont val="Tw Cen MT"/>
        <family val="2"/>
      </rPr>
      <t>omment</t>
    </r>
  </si>
  <si>
    <t>Transition Year Income</t>
  </si>
  <si>
    <t>Transition Year Expense</t>
  </si>
  <si>
    <t>*If the board allocate the TY Grant to the TY year, then this can be included here as well</t>
  </si>
  <si>
    <t>Mock Exam Income</t>
  </si>
  <si>
    <t>Mock Exam Expense</t>
  </si>
  <si>
    <t>After School Study Income</t>
  </si>
  <si>
    <t>After School Study Expense</t>
  </si>
  <si>
    <t>School Musical Income</t>
  </si>
  <si>
    <t>School Musical Expense</t>
  </si>
  <si>
    <t>School Tours Income</t>
  </si>
  <si>
    <t>School Tour Expense</t>
  </si>
  <si>
    <t>Balance Unspent B/fwd</t>
  </si>
  <si>
    <t>Current Year Grant Income</t>
  </si>
  <si>
    <t>Current Year         Expenditure</t>
  </si>
  <si>
    <t>Current Year Surplus/Deficit</t>
  </si>
  <si>
    <t>Total Grant Unspent</t>
  </si>
  <si>
    <t>Note*</t>
  </si>
  <si>
    <t xml:space="preserve"> € AMOUNT</t>
  </si>
  <si>
    <t>Book Grant Senior Cycle Income</t>
  </si>
  <si>
    <t>Free School Book Scheme Grant</t>
  </si>
  <si>
    <t>Free Schoolbook Grant Expense</t>
  </si>
  <si>
    <t xml:space="preserve">Free School book Scheme Administrion Grant </t>
  </si>
  <si>
    <t>Free Schoolbook Admin Salaries Expense</t>
  </si>
  <si>
    <t>Book Rental Scheme Income</t>
  </si>
  <si>
    <t>JCSP Grant</t>
  </si>
  <si>
    <t>Related JCSP expenses</t>
  </si>
  <si>
    <t>Various</t>
  </si>
  <si>
    <t>Home School Liaison Grant (Part of Deis Grant)</t>
  </si>
  <si>
    <t>Home School Liaison Expense</t>
  </si>
  <si>
    <t>Science Implementation Grant</t>
  </si>
  <si>
    <t>Science Subjects Expense</t>
  </si>
  <si>
    <t>Mobile Phone Storage Solutions</t>
  </si>
  <si>
    <t>Capital Fixtures Fittings and Equipment Additions</t>
  </si>
  <si>
    <t>School excellence fund</t>
  </si>
  <si>
    <t>School Excellence Fund Expense</t>
  </si>
  <si>
    <t>DSP School Meals Grant</t>
  </si>
  <si>
    <t>Digital strategy/ICT Grant - Non capital</t>
  </si>
  <si>
    <t>Digital strategy/ICT Grant - Capital</t>
  </si>
  <si>
    <t>Digital Divide Grant (Non-Capital)</t>
  </si>
  <si>
    <t>Digital Divide Grant (Capital)</t>
  </si>
  <si>
    <t>Other Non Capital Grants ( Please specify)</t>
  </si>
  <si>
    <t>Other Capital Grants ( Please specify)</t>
  </si>
  <si>
    <t>Corresponding additions / grant expense code</t>
  </si>
  <si>
    <t xml:space="preserve">Special Class Start up - Fixtures, Fittings and Equipment </t>
  </si>
  <si>
    <t>Capital: Fixturees, Fittings and Equipment Additions</t>
  </si>
  <si>
    <t>Special Class Start up - ICT Capital</t>
  </si>
  <si>
    <t>Capital ICT Equipment</t>
  </si>
  <si>
    <t>Special Class Re-purposing works</t>
  </si>
  <si>
    <t>De Capital Building Grant Expense</t>
  </si>
  <si>
    <t>Special Class  Modular - Accomodation Grant</t>
  </si>
  <si>
    <t>Rent of Temporary Accomodation Expense</t>
  </si>
  <si>
    <t>Special Class -Specialised Furniture &amp;Equipment</t>
  </si>
  <si>
    <t>Special Education Equipment Expense</t>
  </si>
  <si>
    <t>Special Class Assistive Technology</t>
  </si>
  <si>
    <t>Free SchoolBook Scheme  and Administraion Grant</t>
  </si>
  <si>
    <t>Book Rental Scheme</t>
  </si>
  <si>
    <t>Science Implementaion Grant</t>
  </si>
  <si>
    <t>Other Non Capital Grants</t>
  </si>
  <si>
    <t>Special Class Grants - Non Capital</t>
  </si>
  <si>
    <t>Other Capital Grants</t>
  </si>
  <si>
    <t>Special Class Grants Capital</t>
  </si>
  <si>
    <t>Digital Divide Non Capital</t>
  </si>
  <si>
    <t>Digital Divide Capital</t>
  </si>
  <si>
    <t>School Excellence Fund</t>
  </si>
  <si>
    <t>Home School Liason ( DEIS)</t>
  </si>
  <si>
    <t>Science Implementation grant</t>
  </si>
  <si>
    <t>First year charges</t>
  </si>
  <si>
    <t>Other School generated income in advance</t>
  </si>
  <si>
    <t>School heating and lighting post 31.08.25</t>
  </si>
  <si>
    <t>Science Implementaion expenses</t>
  </si>
  <si>
    <t>Grants due (expenditure prior to 01.09.25)</t>
  </si>
  <si>
    <t>State Exam refund  due</t>
  </si>
  <si>
    <t>Free Schoolbook Scheme Grant</t>
  </si>
  <si>
    <t>Free Schoolbook Scheme Administration Grant</t>
  </si>
  <si>
    <t>Schoolbooks purchased for 25/26</t>
  </si>
  <si>
    <r>
      <rPr>
        <b/>
        <sz val="11"/>
        <rFont val="Calibri"/>
        <family val="2"/>
        <scheme val="minor"/>
      </rPr>
      <t>Balance Unspent Brought Foward :</t>
    </r>
    <r>
      <rPr>
        <sz val="11"/>
        <rFont val="Calibri"/>
        <family val="2"/>
        <scheme val="minor"/>
      </rPr>
      <t xml:space="preserve"> Balance of Unspent grant at September 1st in column D.</t>
    </r>
    <r>
      <rPr>
        <b/>
        <sz val="11"/>
        <rFont val="Calibri"/>
        <family val="2"/>
        <scheme val="minor"/>
      </rPr>
      <t xml:space="preserve">                                                                                                                                                                                                                                                                                                                                                                                           Current Year Income</t>
    </r>
    <r>
      <rPr>
        <sz val="11"/>
        <rFont val="Calibri"/>
        <family val="2"/>
        <scheme val="minor"/>
      </rPr>
      <t xml:space="preserve">: Review the Grant income nominal account on BrightBooks accounts, to ensure the postings are correct. Enter the total amount of the grant received in the current year into column F
</t>
    </r>
    <r>
      <rPr>
        <b/>
        <sz val="11"/>
        <rFont val="Calibri"/>
        <family val="2"/>
        <scheme val="minor"/>
      </rPr>
      <t>Current Year Expenditure:</t>
    </r>
    <r>
      <rPr>
        <sz val="11"/>
        <rFont val="Calibri"/>
        <family val="2"/>
        <scheme val="minor"/>
      </rPr>
      <t xml:space="preserve"> Review the expenditure nominal account on BrightBooks accounts, to ensure the postings are correct. Enter the total amount of the expenditure out of the grant for the current year in column I                                   </t>
    </r>
    <r>
      <rPr>
        <b/>
        <sz val="11"/>
        <rFont val="Calibri"/>
        <family val="2"/>
        <scheme val="minor"/>
      </rPr>
      <t xml:space="preserve">   </t>
    </r>
    <r>
      <rPr>
        <sz val="11"/>
        <rFont val="Calibri"/>
        <family val="2"/>
        <scheme val="minor"/>
      </rPr>
      <t xml:space="preserve">
</t>
    </r>
    <r>
      <rPr>
        <b/>
        <sz val="11"/>
        <rFont val="Calibri"/>
        <family val="2"/>
        <scheme val="minor"/>
      </rPr>
      <t xml:space="preserve">Current Year Surplus /Deficit </t>
    </r>
    <r>
      <rPr>
        <sz val="11"/>
        <rFont val="Calibri"/>
        <family val="2"/>
        <scheme val="minor"/>
      </rPr>
      <t xml:space="preserve">: A formula has been entered here in column J to automatically calculate the amount of the current year surplus/deficit for the current year                                                                                                                                                                                                                                                                                                          </t>
    </r>
    <r>
      <rPr>
        <b/>
        <sz val="11"/>
        <rFont val="Calibri"/>
        <family val="2"/>
        <scheme val="minor"/>
      </rPr>
      <t xml:space="preserve">Total Unspent Grant: </t>
    </r>
    <r>
      <rPr>
        <sz val="11"/>
        <rFont val="Calibri"/>
        <family val="2"/>
        <scheme val="minor"/>
      </rPr>
      <t xml:space="preserve">A formula has been entered here in column L to automatically calculate the total amount of unspent grant.
</t>
    </r>
    <r>
      <rPr>
        <b/>
        <sz val="11"/>
        <color rgb="FFFF0000"/>
        <rFont val="Calibri"/>
        <family val="2"/>
        <scheme val="minor"/>
      </rPr>
      <t>Note*</t>
    </r>
    <r>
      <rPr>
        <sz val="11"/>
        <rFont val="Calibri"/>
        <family val="2"/>
        <scheme val="minor"/>
      </rPr>
      <t xml:space="preserve"> Where expenditure exceeds grant received, column N gives a warning message, if grant money is due to be received this can be accounted for by debiting code 1730 Grants due and crediting the relevant income 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</si>
</sst>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5" formatCode="_-[$€-2]\ * #,##0.00_-;\-[$€-2]\ * #,##0.00_-;_-[$€-2]\ *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name val="Calibri"/>
      <family val="2"/>
      <scheme val="minor"/>
    </font>
    <font>
      <b/>
      <sz val="12"/>
      <color rgb="FFFF0000"/>
      <name val="Calibri"/>
      <family val="2"/>
      <scheme val="minor"/>
    </font>
    <font>
      <sz val="12"/>
      <name val="Calibri"/>
      <family val="2"/>
      <scheme val="minor"/>
    </font>
    <font>
      <sz val="13"/>
      <color theme="1"/>
      <name val="Tw Cen MT"/>
      <family val="2"/>
    </font>
    <font>
      <b/>
      <sz val="18"/>
      <name val="Calibri"/>
      <family val="2"/>
      <scheme val="minor"/>
    </font>
    <font>
      <sz val="11"/>
      <name val="Calibri"/>
      <family val="2"/>
      <scheme val="minor"/>
    </font>
    <font>
      <b/>
      <sz val="11"/>
      <name val="Calibri"/>
      <family val="2"/>
      <scheme val="minor"/>
    </font>
    <font>
      <b/>
      <sz val="14"/>
      <color theme="0"/>
      <name val="Calibri"/>
      <family val="2"/>
      <scheme val="minor"/>
    </font>
    <font>
      <sz val="11"/>
      <color theme="1"/>
      <name val="Arial"/>
      <family val="2"/>
    </font>
    <font>
      <b/>
      <sz val="13"/>
      <color theme="1"/>
      <name val="Tw Cen MT"/>
      <family val="2"/>
    </font>
    <font>
      <sz val="10"/>
      <color theme="1"/>
      <name val="Tw Cen MT"/>
      <family val="2"/>
    </font>
    <font>
      <sz val="11"/>
      <color rgb="FFFF0000"/>
      <name val="Calibri"/>
      <family val="2"/>
      <scheme val="minor"/>
    </font>
    <font>
      <b/>
      <sz val="18"/>
      <color rgb="FFFF0000"/>
      <name val="Calibri"/>
      <family val="2"/>
      <scheme val="minor"/>
    </font>
    <font>
      <b/>
      <sz val="11"/>
      <color rgb="FFFF0000"/>
      <name val="Calibri"/>
      <family val="2"/>
      <scheme val="minor"/>
    </font>
    <font>
      <b/>
      <sz val="12"/>
      <color rgb="FF000000"/>
      <name val="Calibri"/>
      <family val="2"/>
      <scheme val="minor"/>
    </font>
    <font>
      <sz val="11"/>
      <color theme="1" tint="4.9989318521683403E-2"/>
      <name val="Calibri"/>
      <family val="2"/>
      <scheme val="minor"/>
    </font>
    <font>
      <sz val="12"/>
      <color rgb="FF000000"/>
      <name val="Calibri"/>
      <family val="2"/>
      <scheme val="minor"/>
    </font>
    <font>
      <b/>
      <sz val="11"/>
      <name val="Calibri"/>
      <family val="2"/>
    </font>
    <font>
      <sz val="11"/>
      <color rgb="FF000000"/>
      <name val="Calibri"/>
      <family val="2"/>
      <scheme val="minor"/>
    </font>
    <font>
      <sz val="12"/>
      <color rgb="FFFF0000"/>
      <name val="Calibri"/>
      <family val="2"/>
      <scheme val="minor"/>
    </font>
    <font>
      <sz val="12"/>
      <color theme="1"/>
      <name val="Calibri"/>
      <family val="2"/>
      <scheme val="minor"/>
    </font>
    <font>
      <sz val="14"/>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rgb="FFB4C6E7"/>
        <bgColor rgb="FF000000"/>
      </patternFill>
    </fill>
    <fill>
      <patternFill patternType="solid">
        <fgColor rgb="FFFFFF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s>
  <borders count="2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rgb="FF000000"/>
      </left>
      <right/>
      <top style="medium">
        <color rgb="FF000000"/>
      </top>
      <bottom style="medium">
        <color rgb="FF000000"/>
      </bottom>
      <diagonal/>
    </border>
    <border>
      <left style="medium">
        <color indexed="64"/>
      </left>
      <right style="thin">
        <color indexed="64"/>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right/>
      <top style="medium">
        <color rgb="FF000000"/>
      </top>
      <bottom style="medium">
        <color rgb="FF000000"/>
      </bottom>
      <diagonal/>
    </border>
    <border>
      <left style="thin">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08">
    <xf numFmtId="0" fontId="0" fillId="0" borderId="0" xfId="0"/>
    <xf numFmtId="0" fontId="3" fillId="0" borderId="0" xfId="0" applyFont="1"/>
    <xf numFmtId="0" fontId="3" fillId="2" borderId="0" xfId="0" applyFont="1" applyFill="1"/>
    <xf numFmtId="0" fontId="3" fillId="0" borderId="1" xfId="0" applyFont="1" applyBorder="1"/>
    <xf numFmtId="14" fontId="3" fillId="2" borderId="1" xfId="0" applyNumberFormat="1" applyFont="1" applyFill="1" applyBorder="1"/>
    <xf numFmtId="0" fontId="3" fillId="3" borderId="2" xfId="0" applyFont="1" applyFill="1" applyBorder="1"/>
    <xf numFmtId="0" fontId="3" fillId="3" borderId="3" xfId="0" applyFont="1" applyFill="1" applyBorder="1" applyAlignment="1">
      <alignment horizontal="center" wrapText="1"/>
    </xf>
    <xf numFmtId="14" fontId="3" fillId="0" borderId="0" xfId="0" applyNumberFormat="1" applyFont="1"/>
    <xf numFmtId="0" fontId="0" fillId="0" borderId="0" xfId="0" applyAlignment="1">
      <alignment horizontal="right"/>
    </xf>
    <xf numFmtId="0" fontId="2" fillId="0" borderId="0" xfId="0" applyFont="1"/>
    <xf numFmtId="0" fontId="3" fillId="0" borderId="0" xfId="0" applyFont="1" applyAlignment="1">
      <alignment horizontal="right"/>
    </xf>
    <xf numFmtId="0" fontId="3" fillId="3" borderId="2" xfId="0" applyFont="1" applyFill="1" applyBorder="1" applyAlignment="1">
      <alignment horizontal="right"/>
    </xf>
    <xf numFmtId="0" fontId="0" fillId="0" borderId="6" xfId="0" applyBorder="1"/>
    <xf numFmtId="0" fontId="6" fillId="0" borderId="11" xfId="0" applyFont="1" applyBorder="1"/>
    <xf numFmtId="0" fontId="7" fillId="0" borderId="10" xfId="0" applyFont="1" applyBorder="1" applyAlignment="1">
      <alignment vertical="center" wrapText="1"/>
    </xf>
    <xf numFmtId="0" fontId="6" fillId="0" borderId="0" xfId="0" applyFont="1"/>
    <xf numFmtId="0" fontId="4" fillId="4" borderId="2" xfId="0" applyFont="1" applyFill="1" applyBorder="1" applyAlignment="1">
      <alignment horizontal="left" vertical="center" wrapText="1"/>
    </xf>
    <xf numFmtId="0" fontId="9" fillId="6" borderId="0" xfId="0" applyFont="1" applyFill="1"/>
    <xf numFmtId="0" fontId="11" fillId="6" borderId="0" xfId="0" applyFont="1" applyFill="1"/>
    <xf numFmtId="0" fontId="4" fillId="4" borderId="2" xfId="0" applyFont="1" applyFill="1" applyBorder="1" applyAlignment="1">
      <alignment horizontal="center" vertical="center" wrapText="1"/>
    </xf>
    <xf numFmtId="0" fontId="0" fillId="0" borderId="11" xfId="0" applyBorder="1"/>
    <xf numFmtId="0" fontId="12" fillId="0" borderId="0" xfId="0" applyFont="1" applyAlignment="1">
      <alignment vertical="center" wrapText="1"/>
    </xf>
    <xf numFmtId="0" fontId="3" fillId="2" borderId="0" xfId="0" applyFont="1" applyFill="1" applyAlignment="1">
      <alignment horizontal="left"/>
    </xf>
    <xf numFmtId="0" fontId="0" fillId="0" borderId="5" xfId="0" applyBorder="1"/>
    <xf numFmtId="0" fontId="2" fillId="0" borderId="0" xfId="0" applyFont="1" applyAlignment="1">
      <alignment vertical="center"/>
    </xf>
    <xf numFmtId="0" fontId="13" fillId="0" borderId="8" xfId="0" applyFont="1" applyBorder="1" applyAlignment="1">
      <alignment vertical="center" wrapText="1"/>
    </xf>
    <xf numFmtId="0" fontId="13" fillId="0" borderId="12" xfId="0" applyFont="1" applyBorder="1" applyAlignment="1">
      <alignment vertical="center" wrapText="1"/>
    </xf>
    <xf numFmtId="0" fontId="2" fillId="0" borderId="12" xfId="0" applyFont="1" applyBorder="1" applyAlignment="1">
      <alignment vertical="center" wrapText="1"/>
    </xf>
    <xf numFmtId="0" fontId="7" fillId="0" borderId="13" xfId="0" applyFont="1" applyBorder="1" applyAlignment="1">
      <alignment vertical="center" wrapText="1"/>
    </xf>
    <xf numFmtId="0" fontId="2" fillId="0" borderId="13" xfId="0" applyFont="1" applyBorder="1" applyAlignment="1">
      <alignment vertical="center" wrapText="1"/>
    </xf>
    <xf numFmtId="1" fontId="0" fillId="0" borderId="0" xfId="1" applyNumberFormat="1" applyFont="1"/>
    <xf numFmtId="1" fontId="0" fillId="0" borderId="0" xfId="0" applyNumberFormat="1"/>
    <xf numFmtId="1" fontId="0" fillId="0" borderId="6" xfId="0" applyNumberFormat="1" applyBorder="1"/>
    <xf numFmtId="0" fontId="16" fillId="8" borderId="0" xfId="0" applyFont="1" applyFill="1" applyAlignment="1">
      <alignment horizontal="center"/>
    </xf>
    <xf numFmtId="0" fontId="15" fillId="0" borderId="0" xfId="0" applyFont="1"/>
    <xf numFmtId="0" fontId="4" fillId="4" borderId="15"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2" xfId="0" applyFont="1" applyFill="1" applyBorder="1" applyAlignment="1">
      <alignment horizontal="left" vertical="top" wrapText="1"/>
    </xf>
    <xf numFmtId="0" fontId="17" fillId="8" borderId="15" xfId="0" applyFont="1" applyFill="1" applyBorder="1" applyAlignment="1">
      <alignment horizontal="center" vertical="top" wrapText="1"/>
    </xf>
    <xf numFmtId="0" fontId="5" fillId="4" borderId="0" xfId="0" applyFont="1" applyFill="1" applyAlignment="1">
      <alignment horizontal="left" vertical="top" wrapText="1"/>
    </xf>
    <xf numFmtId="0" fontId="4" fillId="4" borderId="16" xfId="0" applyFont="1" applyFill="1" applyBorder="1" applyAlignment="1">
      <alignment horizontal="left" vertical="center" wrapText="1"/>
    </xf>
    <xf numFmtId="0" fontId="4" fillId="4" borderId="17" xfId="0" applyFont="1" applyFill="1" applyBorder="1" applyAlignment="1">
      <alignment horizontal="center" vertical="center" wrapText="1"/>
    </xf>
    <xf numFmtId="0" fontId="5" fillId="4" borderId="18"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18" fillId="4" borderId="20"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5" fillId="4" borderId="21" xfId="0" applyFont="1" applyFill="1" applyBorder="1" applyAlignment="1">
      <alignment horizontal="left" vertical="center" wrapText="1"/>
    </xf>
    <xf numFmtId="0" fontId="5" fillId="4" borderId="0" xfId="0" applyFont="1" applyFill="1" applyAlignment="1">
      <alignment horizontal="left" vertical="center" wrapText="1"/>
    </xf>
    <xf numFmtId="0" fontId="9" fillId="0" borderId="0" xfId="0" applyFont="1"/>
    <xf numFmtId="0" fontId="6" fillId="0" borderId="22" xfId="0" applyFont="1" applyBorder="1"/>
    <xf numFmtId="0" fontId="19" fillId="0" borderId="22" xfId="0" applyFont="1" applyBorder="1" applyAlignment="1">
      <alignment horizontal="center"/>
    </xf>
    <xf numFmtId="43" fontId="6" fillId="5" borderId="22" xfId="1" applyFont="1" applyFill="1" applyBorder="1"/>
    <xf numFmtId="0" fontId="6" fillId="0" borderId="22" xfId="0" applyFont="1" applyBorder="1" applyAlignment="1">
      <alignment horizontal="center"/>
    </xf>
    <xf numFmtId="43" fontId="20" fillId="5" borderId="11" xfId="1" applyFont="1" applyFill="1" applyBorder="1"/>
    <xf numFmtId="164" fontId="18" fillId="0" borderId="4" xfId="0" applyNumberFormat="1" applyFont="1" applyBorder="1" applyAlignment="1">
      <alignment horizontal="center"/>
    </xf>
    <xf numFmtId="0" fontId="21" fillId="0" borderId="23" xfId="0" applyFont="1" applyBorder="1"/>
    <xf numFmtId="0" fontId="9" fillId="0" borderId="22" xfId="0" applyFont="1" applyBorder="1"/>
    <xf numFmtId="0" fontId="19" fillId="0" borderId="14" xfId="0" applyFont="1" applyBorder="1" applyAlignment="1">
      <alignment horizontal="center"/>
    </xf>
    <xf numFmtId="43" fontId="6" fillId="5" borderId="11" xfId="1" applyFont="1" applyFill="1" applyBorder="1"/>
    <xf numFmtId="0" fontId="6" fillId="0" borderId="11" xfId="0" applyFont="1" applyBorder="1" applyAlignment="1">
      <alignment horizontal="center"/>
    </xf>
    <xf numFmtId="0" fontId="19" fillId="0" borderId="11" xfId="0" applyFont="1" applyBorder="1" applyAlignment="1">
      <alignment horizontal="center"/>
    </xf>
    <xf numFmtId="0" fontId="22" fillId="0" borderId="0" xfId="0" applyFont="1"/>
    <xf numFmtId="43" fontId="0" fillId="5" borderId="0" xfId="1" applyFont="1" applyFill="1"/>
    <xf numFmtId="0" fontId="6" fillId="0" borderId="14" xfId="0" applyFont="1" applyBorder="1" applyAlignment="1">
      <alignment horizontal="center"/>
    </xf>
    <xf numFmtId="0" fontId="20" fillId="0" borderId="11" xfId="0" applyFont="1" applyBorder="1"/>
    <xf numFmtId="0" fontId="20" fillId="0" borderId="11" xfId="0" applyFont="1" applyBorder="1" applyAlignment="1">
      <alignment horizontal="center"/>
    </xf>
    <xf numFmtId="0" fontId="22" fillId="0" borderId="11" xfId="0" applyFont="1" applyBorder="1"/>
    <xf numFmtId="0" fontId="20" fillId="0" borderId="11" xfId="0" applyFont="1" applyBorder="1" applyAlignment="1">
      <alignment wrapText="1"/>
    </xf>
    <xf numFmtId="0" fontId="0" fillId="0" borderId="22" xfId="0" applyBorder="1"/>
    <xf numFmtId="0" fontId="23" fillId="0" borderId="11" xfId="0" applyFont="1" applyBorder="1" applyAlignment="1">
      <alignment horizontal="center"/>
    </xf>
    <xf numFmtId="0" fontId="15" fillId="0" borderId="11" xfId="0" applyFont="1" applyBorder="1"/>
    <xf numFmtId="165" fontId="20" fillId="5" borderId="11" xfId="0" applyNumberFormat="1" applyFont="1" applyFill="1" applyBorder="1"/>
    <xf numFmtId="0" fontId="15" fillId="6" borderId="0" xfId="0" applyFont="1" applyFill="1"/>
    <xf numFmtId="0" fontId="15" fillId="7" borderId="0" xfId="0" applyFont="1" applyFill="1" applyAlignment="1">
      <alignment horizontal="left" vertical="top" wrapText="1"/>
    </xf>
    <xf numFmtId="0" fontId="25" fillId="0" borderId="0" xfId="0" applyFont="1"/>
    <xf numFmtId="0" fontId="3" fillId="3" borderId="8" xfId="0" applyFont="1" applyFill="1" applyBorder="1"/>
    <xf numFmtId="0" fontId="3" fillId="3" borderId="7" xfId="0" applyFont="1" applyFill="1" applyBorder="1"/>
    <xf numFmtId="0" fontId="3" fillId="3" borderId="9" xfId="0" applyFont="1" applyFill="1" applyBorder="1" applyAlignment="1">
      <alignment horizontal="center" wrapText="1"/>
    </xf>
    <xf numFmtId="0" fontId="3" fillId="3" borderId="8" xfId="0" applyFont="1" applyFill="1" applyBorder="1" applyAlignment="1">
      <alignment horizontal="right"/>
    </xf>
    <xf numFmtId="0" fontId="6" fillId="9" borderId="11" xfId="0" applyFont="1" applyFill="1" applyBorder="1"/>
    <xf numFmtId="0" fontId="19" fillId="9" borderId="11" xfId="0" applyFont="1" applyFill="1" applyBorder="1" applyAlignment="1">
      <alignment horizontal="center"/>
    </xf>
    <xf numFmtId="0" fontId="6" fillId="9" borderId="11" xfId="0" applyFont="1" applyFill="1" applyBorder="1" applyAlignment="1">
      <alignment horizontal="center"/>
    </xf>
    <xf numFmtId="164" fontId="18" fillId="9" borderId="4" xfId="0" applyNumberFormat="1" applyFont="1" applyFill="1" applyBorder="1" applyAlignment="1">
      <alignment horizontal="center"/>
    </xf>
    <xf numFmtId="0" fontId="19" fillId="9" borderId="14" xfId="0" applyFont="1" applyFill="1" applyBorder="1" applyAlignment="1">
      <alignment horizontal="center"/>
    </xf>
    <xf numFmtId="0" fontId="20" fillId="10" borderId="11" xfId="0" applyFont="1" applyFill="1" applyBorder="1" applyAlignment="1">
      <alignment wrapText="1"/>
    </xf>
    <xf numFmtId="0" fontId="19" fillId="10" borderId="11" xfId="0" applyFont="1" applyFill="1" applyBorder="1" applyAlignment="1">
      <alignment horizontal="center"/>
    </xf>
    <xf numFmtId="0" fontId="20" fillId="10" borderId="11" xfId="0" applyFont="1" applyFill="1" applyBorder="1" applyAlignment="1">
      <alignment horizontal="center"/>
    </xf>
    <xf numFmtId="0" fontId="20" fillId="10" borderId="11" xfId="0" applyFont="1" applyFill="1" applyBorder="1"/>
    <xf numFmtId="0" fontId="24" fillId="10" borderId="11" xfId="0" applyFont="1" applyFill="1" applyBorder="1" applyAlignment="1">
      <alignment horizontal="center"/>
    </xf>
    <xf numFmtId="164" fontId="18" fillId="10" borderId="4" xfId="0" applyNumberFormat="1" applyFont="1" applyFill="1" applyBorder="1" applyAlignment="1">
      <alignment horizontal="center"/>
    </xf>
    <xf numFmtId="0" fontId="20" fillId="11" borderId="11" xfId="0" applyFont="1" applyFill="1" applyBorder="1"/>
    <xf numFmtId="0" fontId="22" fillId="11" borderId="11" xfId="0" applyFont="1" applyFill="1" applyBorder="1" applyAlignment="1">
      <alignment horizontal="center"/>
    </xf>
    <xf numFmtId="0" fontId="20" fillId="11" borderId="11" xfId="0" applyFont="1" applyFill="1" applyBorder="1" applyAlignment="1">
      <alignment horizontal="center"/>
    </xf>
    <xf numFmtId="164" fontId="18" fillId="11" borderId="4" xfId="0" applyNumberFormat="1" applyFont="1" applyFill="1" applyBorder="1" applyAlignment="1">
      <alignment horizontal="center"/>
    </xf>
    <xf numFmtId="0" fontId="20" fillId="0" borderId="0" xfId="0" applyFont="1"/>
    <xf numFmtId="0" fontId="24" fillId="0" borderId="0" xfId="0" applyFont="1"/>
    <xf numFmtId="0" fontId="9" fillId="7" borderId="0" xfId="0" applyFont="1" applyFill="1" applyAlignment="1">
      <alignment horizontal="left" vertical="top" wrapText="1"/>
    </xf>
    <xf numFmtId="0" fontId="4" fillId="4" borderId="2" xfId="0" applyFont="1" applyFill="1" applyBorder="1" applyAlignment="1">
      <alignment horizontal="center" vertical="top" wrapText="1"/>
    </xf>
    <xf numFmtId="0" fontId="4" fillId="4" borderId="15" xfId="0" applyFont="1" applyFill="1" applyBorder="1" applyAlignment="1">
      <alignment horizontal="center" vertical="top" wrapText="1"/>
    </xf>
    <xf numFmtId="0" fontId="8" fillId="8" borderId="0" xfId="0" applyFont="1" applyFill="1" applyAlignment="1">
      <alignment horizontal="center"/>
    </xf>
    <xf numFmtId="0" fontId="4" fillId="4" borderId="3" xfId="0" applyFont="1" applyFill="1" applyBorder="1" applyAlignment="1">
      <alignment horizontal="center" vertical="top" wrapText="1"/>
    </xf>
    <xf numFmtId="0" fontId="0" fillId="0" borderId="15" xfId="0" applyBorder="1" applyAlignment="1">
      <alignment horizontal="center" vertical="top" wrapText="1"/>
    </xf>
    <xf numFmtId="0" fontId="14" fillId="0" borderId="7" xfId="0" applyFont="1" applyBorder="1" applyAlignment="1">
      <alignment vertical="center" wrapText="1"/>
    </xf>
    <xf numFmtId="0" fontId="14" fillId="0" borderId="9" xfId="0" applyFont="1" applyBorder="1" applyAlignment="1">
      <alignment vertical="center" wrapText="1"/>
    </xf>
    <xf numFmtId="0" fontId="14" fillId="0" borderId="12" xfId="0" applyFont="1" applyBorder="1" applyAlignment="1">
      <alignment vertical="center" wrapText="1"/>
    </xf>
  </cellXfs>
  <cellStyles count="4">
    <cellStyle name="Comma" xfId="1" builtinId="3"/>
    <cellStyle name="Comma 2" xfId="3" xr:uid="{A3DEB357-936C-4AA3-A6F0-F3D740DFF8BB}"/>
    <cellStyle name="Comma 3" xfId="2" xr:uid="{86B25268-0F79-4532-959A-54227C2AD6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D958-1A18-44C4-B9DF-59FC0AB32F4A}">
  <dimension ref="A1:E81"/>
  <sheetViews>
    <sheetView topLeftCell="A57" zoomScale="85" zoomScaleNormal="85" workbookViewId="0">
      <selection activeCell="C72" sqref="C72:C78"/>
    </sheetView>
  </sheetViews>
  <sheetFormatPr defaultRowHeight="14.4" x14ac:dyDescent="0.3"/>
  <cols>
    <col min="1" max="1" width="50" customWidth="1"/>
    <col min="2" max="2" width="39.5546875" customWidth="1"/>
    <col min="3" max="3" width="11.44140625" customWidth="1"/>
  </cols>
  <sheetData>
    <row r="1" spans="1:5" ht="18" x14ac:dyDescent="0.35">
      <c r="A1" s="1" t="s">
        <v>0</v>
      </c>
      <c r="B1" s="22" t="s">
        <v>1</v>
      </c>
      <c r="C1" s="22"/>
      <c r="D1" s="1"/>
      <c r="E1" s="1"/>
    </row>
    <row r="2" spans="1:5" ht="18" x14ac:dyDescent="0.35">
      <c r="A2" s="1" t="s">
        <v>2</v>
      </c>
      <c r="B2" s="2" t="s">
        <v>3</v>
      </c>
      <c r="C2" s="2"/>
      <c r="D2" s="1"/>
      <c r="E2" s="1"/>
    </row>
    <row r="3" spans="1:5" ht="18.600000000000001" thickBot="1" x14ac:dyDescent="0.4">
      <c r="A3" s="3" t="s">
        <v>4</v>
      </c>
      <c r="B3" s="4" t="s">
        <v>5</v>
      </c>
      <c r="C3" s="4"/>
      <c r="D3" s="7"/>
      <c r="E3" s="7"/>
    </row>
    <row r="4" spans="1:5" ht="18.600000000000001" thickBot="1" x14ac:dyDescent="0.4">
      <c r="A4" s="1"/>
      <c r="E4" s="7"/>
    </row>
    <row r="5" spans="1:5" ht="18" x14ac:dyDescent="0.35">
      <c r="A5" s="5" t="s">
        <v>6</v>
      </c>
      <c r="B5" s="6"/>
      <c r="C5" s="11" t="s">
        <v>7</v>
      </c>
    </row>
    <row r="6" spans="1:5" ht="18" x14ac:dyDescent="0.35">
      <c r="B6" s="10" t="s">
        <v>8</v>
      </c>
      <c r="C6" s="10" t="s">
        <v>8</v>
      </c>
    </row>
    <row r="8" spans="1:5" ht="18" x14ac:dyDescent="0.35">
      <c r="A8" s="1" t="s">
        <v>9</v>
      </c>
      <c r="B8" s="8">
        <v>1300</v>
      </c>
      <c r="C8" s="23">
        <f>B8</f>
        <v>1300</v>
      </c>
    </row>
    <row r="10" spans="1:5" ht="18" x14ac:dyDescent="0.35">
      <c r="A10" s="1" t="s">
        <v>10</v>
      </c>
    </row>
    <row r="11" spans="1:5" x14ac:dyDescent="0.3">
      <c r="A11" t="s">
        <v>11</v>
      </c>
      <c r="B11">
        <v>1500</v>
      </c>
    </row>
    <row r="12" spans="1:5" x14ac:dyDescent="0.3">
      <c r="A12" t="s">
        <v>12</v>
      </c>
      <c r="B12">
        <v>600</v>
      </c>
    </row>
    <row r="14" spans="1:5" x14ac:dyDescent="0.3">
      <c r="A14" s="9" t="s">
        <v>13</v>
      </c>
      <c r="C14" s="23">
        <f>SUM(B11:B14)</f>
        <v>2100</v>
      </c>
    </row>
    <row r="16" spans="1:5" ht="18" x14ac:dyDescent="0.35">
      <c r="A16" s="1" t="s">
        <v>14</v>
      </c>
    </row>
    <row r="17" spans="1:3" x14ac:dyDescent="0.3">
      <c r="A17" t="s">
        <v>15</v>
      </c>
      <c r="B17" s="8">
        <v>300</v>
      </c>
    </row>
    <row r="18" spans="1:3" x14ac:dyDescent="0.3">
      <c r="A18" t="s">
        <v>16</v>
      </c>
      <c r="B18" s="8">
        <v>120</v>
      </c>
    </row>
    <row r="19" spans="1:3" x14ac:dyDescent="0.3">
      <c r="A19" t="s">
        <v>17</v>
      </c>
      <c r="B19" s="8">
        <v>564</v>
      </c>
    </row>
    <row r="20" spans="1:3" x14ac:dyDescent="0.3">
      <c r="A20" t="s">
        <v>18</v>
      </c>
      <c r="B20" s="8">
        <v>135</v>
      </c>
    </row>
    <row r="21" spans="1:3" x14ac:dyDescent="0.3">
      <c r="A21" t="s">
        <v>19</v>
      </c>
      <c r="B21" s="8">
        <v>0</v>
      </c>
    </row>
    <row r="23" spans="1:3" x14ac:dyDescent="0.3">
      <c r="A23" s="9" t="s">
        <v>13</v>
      </c>
      <c r="C23" s="23">
        <f>SUM(B17:B23)</f>
        <v>1119</v>
      </c>
    </row>
    <row r="24" spans="1:3" ht="16.95" customHeight="1" x14ac:dyDescent="0.3"/>
    <row r="26" spans="1:3" ht="18" x14ac:dyDescent="0.35">
      <c r="A26" s="1" t="s">
        <v>20</v>
      </c>
    </row>
    <row r="27" spans="1:3" ht="15.6" x14ac:dyDescent="0.3">
      <c r="A27" s="15" t="s">
        <v>21</v>
      </c>
      <c r="B27">
        <f>'Ring fenced grants'!L5</f>
        <v>0</v>
      </c>
    </row>
    <row r="28" spans="1:3" x14ac:dyDescent="0.3">
      <c r="A28" s="21" t="s">
        <v>113</v>
      </c>
      <c r="B28">
        <f>'Ring fenced grants'!L6+'Ring fenced grants'!L7</f>
        <v>0</v>
      </c>
    </row>
    <row r="29" spans="1:3" x14ac:dyDescent="0.3">
      <c r="A29" s="21" t="s">
        <v>114</v>
      </c>
      <c r="B29">
        <f>'Ring fenced grants'!L8</f>
        <v>0</v>
      </c>
    </row>
    <row r="30" spans="1:3" ht="15.6" x14ac:dyDescent="0.3">
      <c r="A30" s="15" t="s">
        <v>23</v>
      </c>
      <c r="B30">
        <f>'Ring fenced grants'!L10</f>
        <v>0</v>
      </c>
    </row>
    <row r="31" spans="1:3" ht="15.6" x14ac:dyDescent="0.3">
      <c r="A31" s="15" t="s">
        <v>24</v>
      </c>
      <c r="B31">
        <f>'Ring fenced grants'!L13</f>
        <v>0</v>
      </c>
    </row>
    <row r="32" spans="1:3" ht="15.6" x14ac:dyDescent="0.3">
      <c r="A32" s="15" t="s">
        <v>25</v>
      </c>
      <c r="B32">
        <f>'Ring fenced grants'!L17</f>
        <v>0</v>
      </c>
    </row>
    <row r="33" spans="1:3" ht="15.6" x14ac:dyDescent="0.3">
      <c r="A33" s="15" t="s">
        <v>83</v>
      </c>
      <c r="B33">
        <f>'Ring fenced grants'!L11</f>
        <v>0</v>
      </c>
    </row>
    <row r="34" spans="1:3" ht="15.6" x14ac:dyDescent="0.3">
      <c r="A34" s="15" t="s">
        <v>26</v>
      </c>
      <c r="B34">
        <f>'Ring fenced grants'!L19</f>
        <v>0</v>
      </c>
    </row>
    <row r="35" spans="1:3" ht="15.6" x14ac:dyDescent="0.3">
      <c r="A35" s="15" t="s">
        <v>120</v>
      </c>
      <c r="B35">
        <f>'Ring fenced grants'!L21</f>
        <v>0</v>
      </c>
    </row>
    <row r="36" spans="1:3" ht="15.6" x14ac:dyDescent="0.3">
      <c r="A36" s="15" t="s">
        <v>123</v>
      </c>
      <c r="B36">
        <f>'Ring fenced grants'!L12</f>
        <v>0</v>
      </c>
    </row>
    <row r="37" spans="1:3" ht="15.6" x14ac:dyDescent="0.3">
      <c r="A37" s="15" t="s">
        <v>115</v>
      </c>
      <c r="B37">
        <f>'Ring fenced grants'!L14</f>
        <v>0</v>
      </c>
    </row>
    <row r="38" spans="1:3" ht="15.6" x14ac:dyDescent="0.3">
      <c r="A38" s="15" t="s">
        <v>117</v>
      </c>
      <c r="B38">
        <f>'Ring fenced grants'!L30+'Ring fenced grants'!L31</f>
        <v>0</v>
      </c>
    </row>
    <row r="39" spans="1:3" ht="15.6" x14ac:dyDescent="0.3">
      <c r="A39" s="15" t="s">
        <v>122</v>
      </c>
      <c r="B39">
        <f>'Ring fenced grants'!L16</f>
        <v>0</v>
      </c>
    </row>
    <row r="40" spans="1:3" ht="18" x14ac:dyDescent="0.35">
      <c r="A40" s="77" t="s">
        <v>116</v>
      </c>
      <c r="B40">
        <f>'Ring fenced grants'!L24</f>
        <v>0</v>
      </c>
    </row>
    <row r="41" spans="1:3" ht="18" x14ac:dyDescent="0.35">
      <c r="A41" s="1"/>
    </row>
    <row r="42" spans="1:3" ht="15.6" x14ac:dyDescent="0.3">
      <c r="A42" s="15" t="s">
        <v>22</v>
      </c>
      <c r="B42">
        <f>'Ring fenced grants'!L9</f>
        <v>0</v>
      </c>
    </row>
    <row r="43" spans="1:3" ht="15.6" x14ac:dyDescent="0.3">
      <c r="A43" s="15" t="s">
        <v>27</v>
      </c>
      <c r="B43">
        <f>'Ring fenced grants'!L20</f>
        <v>0</v>
      </c>
    </row>
    <row r="44" spans="1:3" ht="15.6" x14ac:dyDescent="0.3">
      <c r="A44" s="15" t="s">
        <v>121</v>
      </c>
      <c r="B44">
        <f>'Ring fenced grants'!L22</f>
        <v>0</v>
      </c>
    </row>
    <row r="45" spans="1:3" ht="15.6" x14ac:dyDescent="0.3">
      <c r="A45" s="15" t="s">
        <v>119</v>
      </c>
      <c r="B45">
        <f>'Ring fenced grants'!L27+'Ring fenced grants'!L28+'Ring fenced grants'!L29+'Ring fenced grants'!L32</f>
        <v>0</v>
      </c>
    </row>
    <row r="46" spans="1:3" ht="15.6" x14ac:dyDescent="0.3">
      <c r="A46" s="15" t="s">
        <v>90</v>
      </c>
      <c r="B46">
        <f>'Ring fenced grants'!L15</f>
        <v>0</v>
      </c>
    </row>
    <row r="47" spans="1:3" ht="18" x14ac:dyDescent="0.35">
      <c r="A47" s="77" t="s">
        <v>118</v>
      </c>
      <c r="B47">
        <f>'Ring fenced grants'!L25</f>
        <v>0</v>
      </c>
    </row>
    <row r="48" spans="1:3" x14ac:dyDescent="0.3">
      <c r="A48" s="9" t="s">
        <v>13</v>
      </c>
      <c r="C48" s="23">
        <f>SUM(B27:B47)</f>
        <v>0</v>
      </c>
    </row>
    <row r="49" spans="1:3" ht="18" x14ac:dyDescent="0.35">
      <c r="A49" s="1"/>
    </row>
    <row r="50" spans="1:3" ht="15" thickBot="1" x14ac:dyDescent="0.35">
      <c r="A50" s="9" t="s">
        <v>7</v>
      </c>
      <c r="C50" s="12">
        <f>SUM(C7:C49)</f>
        <v>4519</v>
      </c>
    </row>
    <row r="51" spans="1:3" ht="15.6" thickTop="1" thickBot="1" x14ac:dyDescent="0.35"/>
    <row r="52" spans="1:3" ht="18.600000000000001" thickBot="1" x14ac:dyDescent="0.4">
      <c r="A52" s="78" t="s">
        <v>28</v>
      </c>
    </row>
    <row r="53" spans="1:3" x14ac:dyDescent="0.3">
      <c r="A53" s="21" t="s">
        <v>131</v>
      </c>
      <c r="B53">
        <v>0</v>
      </c>
    </row>
    <row r="54" spans="1:3" x14ac:dyDescent="0.3">
      <c r="A54" s="21" t="s">
        <v>132</v>
      </c>
      <c r="B54">
        <v>0</v>
      </c>
    </row>
    <row r="55" spans="1:3" x14ac:dyDescent="0.3">
      <c r="A55" s="21" t="s">
        <v>29</v>
      </c>
      <c r="B55">
        <v>0</v>
      </c>
    </row>
    <row r="56" spans="1:3" x14ac:dyDescent="0.3">
      <c r="A56" s="21" t="s">
        <v>124</v>
      </c>
      <c r="B56">
        <v>0</v>
      </c>
    </row>
    <row r="57" spans="1:3" x14ac:dyDescent="0.3">
      <c r="A57" s="21"/>
    </row>
    <row r="58" spans="1:3" ht="15" thickBot="1" x14ac:dyDescent="0.35">
      <c r="A58" s="9" t="s">
        <v>7</v>
      </c>
      <c r="C58" s="12">
        <f>SUM(B53:B58)</f>
        <v>0</v>
      </c>
    </row>
    <row r="59" spans="1:3" ht="15.6" thickTop="1" thickBot="1" x14ac:dyDescent="0.35"/>
    <row r="60" spans="1:3" ht="18.600000000000001" thickBot="1" x14ac:dyDescent="0.4">
      <c r="A60" s="78" t="s">
        <v>30</v>
      </c>
    </row>
    <row r="61" spans="1:3" x14ac:dyDescent="0.3">
      <c r="A61" t="s">
        <v>31</v>
      </c>
      <c r="B61">
        <v>0</v>
      </c>
    </row>
    <row r="62" spans="1:3" x14ac:dyDescent="0.3">
      <c r="A62" t="s">
        <v>32</v>
      </c>
      <c r="B62">
        <v>0</v>
      </c>
    </row>
    <row r="63" spans="1:3" x14ac:dyDescent="0.3">
      <c r="A63" t="s">
        <v>125</v>
      </c>
      <c r="B63">
        <v>0</v>
      </c>
    </row>
    <row r="64" spans="1:3" x14ac:dyDescent="0.3">
      <c r="A64" t="s">
        <v>33</v>
      </c>
      <c r="B64">
        <v>0</v>
      </c>
    </row>
    <row r="65" spans="1:3" x14ac:dyDescent="0.3">
      <c r="A65" t="s">
        <v>126</v>
      </c>
      <c r="B65">
        <v>0</v>
      </c>
    </row>
    <row r="67" spans="1:3" ht="15" thickBot="1" x14ac:dyDescent="0.35">
      <c r="A67" s="9" t="s">
        <v>7</v>
      </c>
      <c r="C67" s="12">
        <f>SUM(B61:B67)</f>
        <v>0</v>
      </c>
    </row>
    <row r="68" spans="1:3" ht="15" thickTop="1" x14ac:dyDescent="0.3"/>
    <row r="69" spans="1:3" ht="15" thickBot="1" x14ac:dyDescent="0.35"/>
    <row r="70" spans="1:3" ht="18.600000000000001" thickBot="1" x14ac:dyDescent="0.4">
      <c r="A70" s="79" t="s">
        <v>34</v>
      </c>
      <c r="B70" s="80"/>
      <c r="C70" s="81" t="s">
        <v>7</v>
      </c>
    </row>
    <row r="71" spans="1:3" ht="18" x14ac:dyDescent="0.35">
      <c r="B71" s="10" t="s">
        <v>8</v>
      </c>
      <c r="C71" s="10" t="s">
        <v>8</v>
      </c>
    </row>
    <row r="72" spans="1:3" x14ac:dyDescent="0.3">
      <c r="A72" t="s">
        <v>35</v>
      </c>
      <c r="C72" s="30">
        <v>10000</v>
      </c>
    </row>
    <row r="73" spans="1:3" x14ac:dyDescent="0.3">
      <c r="A73" t="s">
        <v>127</v>
      </c>
      <c r="C73" s="30">
        <v>10000</v>
      </c>
    </row>
    <row r="74" spans="1:3" x14ac:dyDescent="0.3">
      <c r="A74" t="s">
        <v>133</v>
      </c>
      <c r="C74" s="30">
        <v>10000</v>
      </c>
    </row>
    <row r="75" spans="1:3" x14ac:dyDescent="0.3">
      <c r="A75" t="s">
        <v>128</v>
      </c>
      <c r="C75" s="30">
        <v>10000</v>
      </c>
    </row>
    <row r="76" spans="1:3" x14ac:dyDescent="0.3">
      <c r="C76" s="30"/>
    </row>
    <row r="77" spans="1:3" x14ac:dyDescent="0.3">
      <c r="A77" t="s">
        <v>129</v>
      </c>
      <c r="C77" s="30">
        <v>10000</v>
      </c>
    </row>
    <row r="78" spans="1:3" x14ac:dyDescent="0.3">
      <c r="A78" t="s">
        <v>130</v>
      </c>
      <c r="C78" s="30">
        <v>10000</v>
      </c>
    </row>
    <row r="79" spans="1:3" x14ac:dyDescent="0.3">
      <c r="C79" s="31"/>
    </row>
    <row r="80" spans="1:3" ht="15" thickBot="1" x14ac:dyDescent="0.35">
      <c r="A80" s="9" t="s">
        <v>7</v>
      </c>
      <c r="C80" s="32">
        <f>SUM(C72:C79)</f>
        <v>60000</v>
      </c>
    </row>
    <row r="81" ht="15" thickTop="1" x14ac:dyDescent="0.3"/>
  </sheetData>
  <pageMargins left="0.23622047244094491" right="0.23622047244094491" top="0.74803149606299213" bottom="0.74803149606299213" header="0.31496062992125984" footer="0.31496062992125984"/>
  <pageSetup paperSize="9" orientation="portrait" r:id="rId1"/>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0D60-64D3-4EED-BF66-9186FFB4D6DF}">
  <sheetPr>
    <pageSetUpPr fitToPage="1"/>
  </sheetPr>
  <dimension ref="B1:O35"/>
  <sheetViews>
    <sheetView tabSelected="1" topLeftCell="B1" workbookViewId="0">
      <selection activeCell="F23" sqref="F23"/>
    </sheetView>
  </sheetViews>
  <sheetFormatPr defaultRowHeight="14.4" x14ac:dyDescent="0.3"/>
  <cols>
    <col min="1" max="1" width="2.109375" customWidth="1"/>
    <col min="2" max="2" width="43" customWidth="1"/>
    <col min="3" max="3" width="10.88671875" customWidth="1"/>
    <col min="4" max="4" width="15.44140625" bestFit="1" customWidth="1"/>
    <col min="5" max="5" width="11.109375" customWidth="1"/>
    <col min="6" max="6" width="16.44140625" bestFit="1" customWidth="1"/>
    <col min="7" max="7" width="49.33203125" customWidth="1"/>
    <col min="8" max="8" width="12.88671875" bestFit="1" customWidth="1"/>
    <col min="9" max="9" width="16.44140625" bestFit="1" customWidth="1"/>
    <col min="10" max="10" width="16.109375" customWidth="1"/>
    <col min="11" max="11" width="11.6640625" customWidth="1"/>
    <col min="12" max="12" width="27.44140625" customWidth="1"/>
    <col min="13" max="13" width="25.44140625" customWidth="1"/>
    <col min="14" max="14" width="22.44140625" customWidth="1"/>
    <col min="15" max="15" width="21.109375" style="34" customWidth="1"/>
  </cols>
  <sheetData>
    <row r="1" spans="2:15" ht="23.4" x14ac:dyDescent="0.45">
      <c r="B1" s="102" t="s">
        <v>36</v>
      </c>
      <c r="C1" s="102"/>
      <c r="D1" s="102"/>
      <c r="E1" s="102"/>
      <c r="F1" s="102"/>
      <c r="G1" s="102"/>
      <c r="H1" s="102"/>
      <c r="I1" s="102"/>
      <c r="J1" s="102"/>
      <c r="K1" s="102"/>
      <c r="L1" s="102"/>
      <c r="M1" s="102"/>
      <c r="N1" s="102"/>
      <c r="O1" s="33"/>
    </row>
    <row r="2" spans="2:15" ht="15" thickBot="1" x14ac:dyDescent="0.35"/>
    <row r="3" spans="2:15" ht="31.8" thickBot="1" x14ac:dyDescent="0.35">
      <c r="B3" s="16" t="s">
        <v>37</v>
      </c>
      <c r="C3" s="16"/>
      <c r="D3" s="19" t="s">
        <v>70</v>
      </c>
      <c r="E3" s="100" t="s">
        <v>71</v>
      </c>
      <c r="F3" s="101"/>
      <c r="G3" s="36"/>
      <c r="H3" s="100" t="s">
        <v>72</v>
      </c>
      <c r="I3" s="103"/>
      <c r="J3" s="37" t="s">
        <v>73</v>
      </c>
      <c r="K3" s="100" t="s">
        <v>74</v>
      </c>
      <c r="L3" s="104"/>
      <c r="M3" s="38" t="s">
        <v>75</v>
      </c>
      <c r="N3" s="35" t="s">
        <v>38</v>
      </c>
      <c r="O3" s="39"/>
    </row>
    <row r="4" spans="2:15" ht="31.8" thickBot="1" x14ac:dyDescent="0.35">
      <c r="B4" s="40"/>
      <c r="C4" s="41" t="s">
        <v>39</v>
      </c>
      <c r="D4" s="42" t="s">
        <v>40</v>
      </c>
      <c r="E4" s="43" t="s">
        <v>39</v>
      </c>
      <c r="F4" s="42" t="s">
        <v>40</v>
      </c>
      <c r="G4" s="44"/>
      <c r="H4" s="41" t="s">
        <v>39</v>
      </c>
      <c r="I4" s="45" t="s">
        <v>40</v>
      </c>
      <c r="J4" s="46" t="s">
        <v>8</v>
      </c>
      <c r="K4" s="41" t="s">
        <v>39</v>
      </c>
      <c r="L4" s="47" t="s">
        <v>76</v>
      </c>
      <c r="M4" s="48"/>
      <c r="N4" s="49"/>
      <c r="O4" s="50"/>
    </row>
    <row r="5" spans="2:15" s="51" customFormat="1" ht="15.6" x14ac:dyDescent="0.3">
      <c r="B5" s="52" t="s">
        <v>77</v>
      </c>
      <c r="C5" s="53">
        <v>2160</v>
      </c>
      <c r="D5" s="54"/>
      <c r="E5" s="55">
        <v>3150</v>
      </c>
      <c r="F5" s="54">
        <v>0</v>
      </c>
      <c r="G5" s="52" t="s">
        <v>41</v>
      </c>
      <c r="H5" s="55">
        <v>4730</v>
      </c>
      <c r="I5" s="56">
        <v>0</v>
      </c>
      <c r="J5" s="57">
        <f>F5-I5</f>
        <v>0</v>
      </c>
      <c r="K5" s="53">
        <v>2160</v>
      </c>
      <c r="L5" s="57">
        <f>D5+J5</f>
        <v>0</v>
      </c>
      <c r="M5" s="58" t="str">
        <f>IF(L5&lt;0,"Grant Received Exceeded", "-")</f>
        <v>-</v>
      </c>
      <c r="N5" s="59"/>
    </row>
    <row r="6" spans="2:15" ht="15.6" x14ac:dyDescent="0.3">
      <c r="B6" s="13" t="s">
        <v>78</v>
      </c>
      <c r="C6" s="60">
        <v>2160</v>
      </c>
      <c r="D6" s="61"/>
      <c r="E6" s="62">
        <v>3151</v>
      </c>
      <c r="F6" s="61">
        <v>0</v>
      </c>
      <c r="G6" s="13" t="s">
        <v>79</v>
      </c>
      <c r="H6" s="62">
        <v>4731</v>
      </c>
      <c r="I6" s="56">
        <v>0</v>
      </c>
      <c r="J6" s="57">
        <f t="shared" ref="J6:J32" si="0">F6-I6</f>
        <v>0</v>
      </c>
      <c r="K6" s="60">
        <v>2160</v>
      </c>
      <c r="L6" s="57">
        <f t="shared" ref="L6:L32" si="1">D6+J6</f>
        <v>0</v>
      </c>
      <c r="M6" s="58" t="str">
        <f t="shared" ref="M6:M32" si="2">IF(L6&lt;0,"Grant Received Exceeded", "-")</f>
        <v>-</v>
      </c>
      <c r="N6" s="20"/>
    </row>
    <row r="7" spans="2:15" ht="15.6" x14ac:dyDescent="0.3">
      <c r="B7" s="13" t="s">
        <v>80</v>
      </c>
      <c r="C7" s="63">
        <v>2160</v>
      </c>
      <c r="D7" s="61"/>
      <c r="E7" s="62">
        <v>3152</v>
      </c>
      <c r="F7" s="61">
        <v>0</v>
      </c>
      <c r="G7" s="97" t="s">
        <v>81</v>
      </c>
      <c r="H7" s="62">
        <v>4113</v>
      </c>
      <c r="I7" s="56">
        <v>0</v>
      </c>
      <c r="J7" s="57">
        <f t="shared" si="0"/>
        <v>0</v>
      </c>
      <c r="K7" s="63">
        <v>2160</v>
      </c>
      <c r="L7" s="57">
        <f t="shared" si="1"/>
        <v>0</v>
      </c>
      <c r="M7" s="58" t="str">
        <f t="shared" si="2"/>
        <v>-</v>
      </c>
      <c r="N7" s="20"/>
    </row>
    <row r="8" spans="2:15" ht="15.6" x14ac:dyDescent="0.3">
      <c r="B8" s="13" t="s">
        <v>82</v>
      </c>
      <c r="C8" s="60">
        <v>2160</v>
      </c>
      <c r="D8" s="61"/>
      <c r="E8" s="62">
        <v>3330</v>
      </c>
      <c r="F8" s="54">
        <v>0</v>
      </c>
      <c r="G8" s="13" t="s">
        <v>42</v>
      </c>
      <c r="H8" s="62">
        <v>4740</v>
      </c>
      <c r="I8" s="56">
        <v>0</v>
      </c>
      <c r="J8" s="57">
        <f t="shared" si="0"/>
        <v>0</v>
      </c>
      <c r="K8" s="60">
        <v>2160</v>
      </c>
      <c r="L8" s="57">
        <f t="shared" si="1"/>
        <v>0</v>
      </c>
      <c r="M8" s="58" t="str">
        <f t="shared" si="2"/>
        <v>-</v>
      </c>
      <c r="N8" s="20"/>
    </row>
    <row r="9" spans="2:15" ht="15.6" x14ac:dyDescent="0.3">
      <c r="B9" s="13" t="s">
        <v>22</v>
      </c>
      <c r="C9" s="63">
        <v>2160</v>
      </c>
      <c r="D9" s="65"/>
      <c r="E9" s="62">
        <v>3155</v>
      </c>
      <c r="F9" s="61">
        <v>0</v>
      </c>
      <c r="G9" s="13" t="s">
        <v>43</v>
      </c>
      <c r="H9" s="66">
        <v>4641</v>
      </c>
      <c r="I9" s="56">
        <v>0</v>
      </c>
      <c r="J9" s="57">
        <f t="shared" si="0"/>
        <v>0</v>
      </c>
      <c r="K9" s="63">
        <v>2160</v>
      </c>
      <c r="L9" s="57">
        <f t="shared" si="1"/>
        <v>0</v>
      </c>
      <c r="M9" s="58" t="str">
        <f t="shared" si="2"/>
        <v>-</v>
      </c>
      <c r="N9" s="20"/>
    </row>
    <row r="10" spans="2:15" ht="15.6" x14ac:dyDescent="0.3">
      <c r="B10" s="13" t="s">
        <v>23</v>
      </c>
      <c r="C10" s="60">
        <v>2170</v>
      </c>
      <c r="D10" s="61"/>
      <c r="E10" s="62">
        <v>3240</v>
      </c>
      <c r="F10" s="61">
        <v>0</v>
      </c>
      <c r="G10" s="13" t="s">
        <v>44</v>
      </c>
      <c r="H10" s="62">
        <v>4150</v>
      </c>
      <c r="I10" s="56">
        <v>0</v>
      </c>
      <c r="J10" s="57">
        <f t="shared" si="0"/>
        <v>0</v>
      </c>
      <c r="K10" s="60">
        <v>2170</v>
      </c>
      <c r="L10" s="57">
        <f t="shared" si="1"/>
        <v>0</v>
      </c>
      <c r="M10" s="58" t="str">
        <f t="shared" si="2"/>
        <v>-</v>
      </c>
      <c r="N10" s="20"/>
    </row>
    <row r="11" spans="2:15" ht="15.6" x14ac:dyDescent="0.3">
      <c r="B11" s="13" t="s">
        <v>83</v>
      </c>
      <c r="C11" s="63">
        <v>2167</v>
      </c>
      <c r="D11" s="61"/>
      <c r="E11" s="62">
        <v>3190</v>
      </c>
      <c r="F11" s="54">
        <v>0</v>
      </c>
      <c r="G11" s="13" t="s">
        <v>84</v>
      </c>
      <c r="H11" s="62" t="s">
        <v>85</v>
      </c>
      <c r="I11" s="56">
        <v>0</v>
      </c>
      <c r="J11" s="57">
        <f t="shared" si="0"/>
        <v>0</v>
      </c>
      <c r="K11" s="63">
        <v>2167</v>
      </c>
      <c r="L11" s="57">
        <f t="shared" si="1"/>
        <v>0</v>
      </c>
      <c r="M11" s="58" t="str">
        <f t="shared" si="2"/>
        <v>-</v>
      </c>
      <c r="N11" s="20"/>
    </row>
    <row r="12" spans="2:15" ht="15.6" x14ac:dyDescent="0.3">
      <c r="B12" s="13" t="s">
        <v>86</v>
      </c>
      <c r="C12" s="63">
        <v>2171</v>
      </c>
      <c r="D12" s="61"/>
      <c r="E12" s="62">
        <v>3020</v>
      </c>
      <c r="F12" s="54">
        <v>0</v>
      </c>
      <c r="G12" s="98" t="s">
        <v>87</v>
      </c>
      <c r="H12" s="62">
        <v>4810</v>
      </c>
      <c r="I12" s="56">
        <v>0</v>
      </c>
      <c r="J12" s="57">
        <f t="shared" si="0"/>
        <v>0</v>
      </c>
      <c r="K12" s="63">
        <v>2171</v>
      </c>
      <c r="L12" s="57">
        <f t="shared" si="1"/>
        <v>0</v>
      </c>
      <c r="M12" s="58" t="str">
        <f t="shared" si="2"/>
        <v>-</v>
      </c>
      <c r="N12" s="20"/>
    </row>
    <row r="13" spans="2:15" ht="15.6" x14ac:dyDescent="0.3">
      <c r="B13" s="13" t="s">
        <v>24</v>
      </c>
      <c r="C13" s="63">
        <v>2171</v>
      </c>
      <c r="D13" s="61"/>
      <c r="E13" s="62">
        <v>3294</v>
      </c>
      <c r="F13" s="61">
        <v>0</v>
      </c>
      <c r="G13" s="13" t="s">
        <v>45</v>
      </c>
      <c r="H13" s="62">
        <v>4196</v>
      </c>
      <c r="I13" s="56">
        <v>0</v>
      </c>
      <c r="J13" s="57">
        <f t="shared" si="0"/>
        <v>0</v>
      </c>
      <c r="K13" s="63">
        <v>2171</v>
      </c>
      <c r="L13" s="57">
        <f t="shared" si="1"/>
        <v>0</v>
      </c>
      <c r="M13" s="58" t="str">
        <f t="shared" si="2"/>
        <v>-</v>
      </c>
      <c r="N13" s="20"/>
    </row>
    <row r="14" spans="2:15" ht="15.6" x14ac:dyDescent="0.3">
      <c r="B14" s="13" t="s">
        <v>88</v>
      </c>
      <c r="C14" s="60">
        <v>2171</v>
      </c>
      <c r="D14" s="61"/>
      <c r="E14" s="62">
        <v>3245</v>
      </c>
      <c r="F14" s="61">
        <v>0</v>
      </c>
      <c r="G14" s="13" t="s">
        <v>89</v>
      </c>
      <c r="H14" s="62">
        <v>4390</v>
      </c>
      <c r="I14" s="56">
        <v>0</v>
      </c>
      <c r="J14" s="57">
        <f t="shared" si="0"/>
        <v>0</v>
      </c>
      <c r="K14" s="60">
        <v>2171</v>
      </c>
      <c r="L14" s="57">
        <f t="shared" si="1"/>
        <v>0</v>
      </c>
      <c r="M14" s="58" t="str">
        <f t="shared" si="2"/>
        <v>-</v>
      </c>
      <c r="N14" s="20"/>
    </row>
    <row r="15" spans="2:15" s="64" customFormat="1" ht="15.6" x14ac:dyDescent="0.3">
      <c r="B15" s="93" t="s">
        <v>90</v>
      </c>
      <c r="C15" s="94">
        <v>2173</v>
      </c>
      <c r="D15" s="56">
        <v>0</v>
      </c>
      <c r="E15" s="95">
        <v>3920</v>
      </c>
      <c r="F15" s="54">
        <v>0</v>
      </c>
      <c r="G15" s="93" t="s">
        <v>91</v>
      </c>
      <c r="H15" s="95">
        <v>1421</v>
      </c>
      <c r="I15" s="56">
        <v>0</v>
      </c>
      <c r="J15" s="96">
        <f t="shared" si="0"/>
        <v>0</v>
      </c>
      <c r="K15" s="94">
        <v>2173</v>
      </c>
      <c r="L15" s="96">
        <f t="shared" si="1"/>
        <v>0</v>
      </c>
      <c r="M15" s="58" t="str">
        <f t="shared" si="2"/>
        <v>-</v>
      </c>
      <c r="N15" s="69"/>
    </row>
    <row r="16" spans="2:15" s="64" customFormat="1" ht="15.6" x14ac:dyDescent="0.3">
      <c r="B16" s="67" t="s">
        <v>92</v>
      </c>
      <c r="C16" s="63">
        <v>2180</v>
      </c>
      <c r="D16" s="61"/>
      <c r="E16" s="62">
        <v>3260</v>
      </c>
      <c r="F16" s="61">
        <v>0</v>
      </c>
      <c r="G16" s="98" t="s">
        <v>93</v>
      </c>
      <c r="H16" s="62">
        <v>4815</v>
      </c>
      <c r="I16" s="56">
        <v>0</v>
      </c>
      <c r="J16" s="57">
        <f t="shared" si="0"/>
        <v>0</v>
      </c>
      <c r="K16" s="63">
        <v>2180</v>
      </c>
      <c r="L16" s="57">
        <f t="shared" si="1"/>
        <v>0</v>
      </c>
      <c r="M16" s="58" t="str">
        <f t="shared" si="2"/>
        <v>-</v>
      </c>
      <c r="N16" s="69"/>
    </row>
    <row r="17" spans="2:15" ht="15.75" customHeight="1" x14ac:dyDescent="0.3">
      <c r="B17" s="13" t="s">
        <v>94</v>
      </c>
      <c r="C17" s="60">
        <v>2171</v>
      </c>
      <c r="D17" s="61"/>
      <c r="E17" s="62">
        <v>3296</v>
      </c>
      <c r="F17" s="61">
        <v>0</v>
      </c>
      <c r="G17" s="13" t="s">
        <v>46</v>
      </c>
      <c r="H17" s="62">
        <v>4912</v>
      </c>
      <c r="I17" s="56">
        <v>0</v>
      </c>
      <c r="J17" s="57">
        <f t="shared" si="0"/>
        <v>0</v>
      </c>
      <c r="K17" s="60">
        <v>2171</v>
      </c>
      <c r="L17" s="57">
        <f t="shared" si="1"/>
        <v>0</v>
      </c>
      <c r="M17" s="58" t="str">
        <f t="shared" si="2"/>
        <v>-</v>
      </c>
      <c r="N17" s="20"/>
    </row>
    <row r="18" spans="2:15" ht="15.75" customHeight="1" x14ac:dyDescent="0.3">
      <c r="B18" s="13"/>
      <c r="C18" s="60"/>
      <c r="D18" s="61"/>
      <c r="E18" s="62"/>
      <c r="F18" s="54"/>
      <c r="G18" s="13"/>
      <c r="H18" s="62"/>
      <c r="I18" s="56"/>
      <c r="J18" s="57"/>
      <c r="K18" s="60"/>
      <c r="L18" s="57"/>
      <c r="M18" s="58"/>
      <c r="N18" s="20"/>
    </row>
    <row r="19" spans="2:15" ht="20.100000000000001" customHeight="1" x14ac:dyDescent="0.3">
      <c r="B19" s="82" t="s">
        <v>95</v>
      </c>
      <c r="C19" s="83">
        <v>2165</v>
      </c>
      <c r="D19" s="61"/>
      <c r="E19" s="84">
        <v>3230</v>
      </c>
      <c r="F19" s="54">
        <v>0</v>
      </c>
      <c r="G19" s="82" t="s">
        <v>47</v>
      </c>
      <c r="H19" s="84">
        <v>4410</v>
      </c>
      <c r="I19" s="56">
        <v>0</v>
      </c>
      <c r="J19" s="85">
        <f t="shared" si="0"/>
        <v>0</v>
      </c>
      <c r="K19" s="83">
        <v>2165</v>
      </c>
      <c r="L19" s="85">
        <f t="shared" si="1"/>
        <v>0</v>
      </c>
      <c r="M19" s="58" t="str">
        <f t="shared" si="2"/>
        <v>-</v>
      </c>
      <c r="N19" s="20"/>
    </row>
    <row r="20" spans="2:15" ht="15.6" x14ac:dyDescent="0.3">
      <c r="B20" s="82" t="s">
        <v>96</v>
      </c>
      <c r="C20" s="86">
        <v>2173</v>
      </c>
      <c r="D20" s="61"/>
      <c r="E20" s="84">
        <v>3921</v>
      </c>
      <c r="F20" s="61">
        <v>0</v>
      </c>
      <c r="G20" s="82" t="s">
        <v>48</v>
      </c>
      <c r="H20" s="84">
        <v>1461</v>
      </c>
      <c r="I20" s="56">
        <v>0</v>
      </c>
      <c r="J20" s="85">
        <f t="shared" si="0"/>
        <v>0</v>
      </c>
      <c r="K20" s="86">
        <v>2173</v>
      </c>
      <c r="L20" s="85">
        <f t="shared" si="1"/>
        <v>0</v>
      </c>
      <c r="M20" s="58" t="str">
        <f t="shared" si="2"/>
        <v>-</v>
      </c>
      <c r="N20" s="20"/>
    </row>
    <row r="21" spans="2:15" ht="15.6" x14ac:dyDescent="0.3">
      <c r="B21" s="82" t="s">
        <v>97</v>
      </c>
      <c r="C21" s="83">
        <v>2179</v>
      </c>
      <c r="D21" s="61"/>
      <c r="E21" s="84">
        <v>3230</v>
      </c>
      <c r="F21" s="61">
        <v>0</v>
      </c>
      <c r="G21" s="82" t="s">
        <v>47</v>
      </c>
      <c r="H21" s="84">
        <v>4410</v>
      </c>
      <c r="I21" s="56">
        <v>0</v>
      </c>
      <c r="J21" s="85">
        <f t="shared" si="0"/>
        <v>0</v>
      </c>
      <c r="K21" s="83">
        <v>2179</v>
      </c>
      <c r="L21" s="85">
        <f t="shared" si="1"/>
        <v>0</v>
      </c>
      <c r="M21" s="58" t="str">
        <f t="shared" si="2"/>
        <v>-</v>
      </c>
      <c r="N21" s="20"/>
    </row>
    <row r="22" spans="2:15" ht="15.6" x14ac:dyDescent="0.3">
      <c r="B22" s="82" t="s">
        <v>98</v>
      </c>
      <c r="C22" s="83">
        <v>2179</v>
      </c>
      <c r="D22" s="61"/>
      <c r="E22" s="84">
        <v>3921</v>
      </c>
      <c r="F22" s="54">
        <v>0</v>
      </c>
      <c r="G22" s="82" t="s">
        <v>48</v>
      </c>
      <c r="H22" s="84">
        <v>1461</v>
      </c>
      <c r="I22" s="56">
        <v>0</v>
      </c>
      <c r="J22" s="85">
        <f t="shared" si="0"/>
        <v>0</v>
      </c>
      <c r="K22" s="83">
        <v>2179</v>
      </c>
      <c r="L22" s="85">
        <f t="shared" si="1"/>
        <v>0</v>
      </c>
      <c r="M22" s="58" t="str">
        <f t="shared" si="2"/>
        <v>-</v>
      </c>
      <c r="N22" s="20"/>
    </row>
    <row r="23" spans="2:15" ht="15.6" x14ac:dyDescent="0.3">
      <c r="B23" s="13"/>
      <c r="C23" s="60"/>
      <c r="D23" s="54"/>
      <c r="E23" s="55"/>
      <c r="F23" s="54"/>
      <c r="G23" s="52"/>
      <c r="H23" s="55"/>
      <c r="I23" s="56"/>
      <c r="J23" s="57"/>
      <c r="K23" s="63"/>
      <c r="L23" s="57"/>
      <c r="M23" s="58"/>
      <c r="N23" s="71"/>
    </row>
    <row r="24" spans="2:15" ht="15.6" x14ac:dyDescent="0.3">
      <c r="B24" s="70" t="s">
        <v>99</v>
      </c>
      <c r="C24" s="60">
        <v>2171</v>
      </c>
      <c r="D24" s="54"/>
      <c r="E24" s="55"/>
      <c r="F24" s="61">
        <v>0</v>
      </c>
      <c r="G24" s="52" t="str">
        <f>G25</f>
        <v>Corresponding additions / grant expense code</v>
      </c>
      <c r="H24" s="55"/>
      <c r="I24" s="56">
        <v>0</v>
      </c>
      <c r="J24" s="57">
        <f t="shared" si="0"/>
        <v>0</v>
      </c>
      <c r="K24" s="63">
        <v>2171</v>
      </c>
      <c r="L24" s="57">
        <f t="shared" si="1"/>
        <v>0</v>
      </c>
      <c r="M24" s="58" t="str">
        <f t="shared" si="2"/>
        <v>-</v>
      </c>
      <c r="N24" s="71"/>
    </row>
    <row r="25" spans="2:15" s="34" customFormat="1" ht="15.6" x14ac:dyDescent="0.3">
      <c r="B25" s="70" t="s">
        <v>100</v>
      </c>
      <c r="C25" s="63">
        <v>2173</v>
      </c>
      <c r="D25" s="56"/>
      <c r="E25" s="68"/>
      <c r="F25" s="61">
        <v>0</v>
      </c>
      <c r="G25" s="67" t="s">
        <v>101</v>
      </c>
      <c r="H25" s="72"/>
      <c r="I25" s="56">
        <v>0</v>
      </c>
      <c r="J25" s="57">
        <f t="shared" si="0"/>
        <v>0</v>
      </c>
      <c r="K25" s="63">
        <v>2173</v>
      </c>
      <c r="L25" s="57">
        <f t="shared" si="1"/>
        <v>0</v>
      </c>
      <c r="M25" s="58" t="str">
        <f t="shared" si="2"/>
        <v>-</v>
      </c>
      <c r="N25" s="73"/>
      <c r="O25" s="64"/>
    </row>
    <row r="26" spans="2:15" s="34" customFormat="1" ht="15.6" x14ac:dyDescent="0.3">
      <c r="B26" s="70"/>
      <c r="C26" s="63"/>
      <c r="D26" s="56"/>
      <c r="E26" s="68"/>
      <c r="F26" s="54"/>
      <c r="G26" s="67"/>
      <c r="H26" s="72"/>
      <c r="I26" s="56"/>
      <c r="J26" s="57"/>
      <c r="K26" s="63"/>
      <c r="L26" s="57"/>
      <c r="M26" s="58"/>
      <c r="N26" s="73"/>
      <c r="O26" s="64"/>
    </row>
    <row r="27" spans="2:15" s="34" customFormat="1" ht="31.2" x14ac:dyDescent="0.3">
      <c r="B27" s="87" t="s">
        <v>102</v>
      </c>
      <c r="C27" s="88">
        <v>2173</v>
      </c>
      <c r="D27" s="74"/>
      <c r="E27" s="89">
        <v>3920</v>
      </c>
      <c r="F27" s="54">
        <v>0</v>
      </c>
      <c r="G27" s="90" t="s">
        <v>103</v>
      </c>
      <c r="H27" s="91">
        <v>1421</v>
      </c>
      <c r="I27" s="56">
        <v>0</v>
      </c>
      <c r="J27" s="92">
        <f t="shared" si="0"/>
        <v>0</v>
      </c>
      <c r="K27" s="88">
        <f>C27</f>
        <v>2173</v>
      </c>
      <c r="L27" s="92">
        <f t="shared" si="1"/>
        <v>0</v>
      </c>
      <c r="M27" s="58" t="str">
        <f t="shared" si="2"/>
        <v>-</v>
      </c>
      <c r="N27" s="73"/>
      <c r="O27" s="64"/>
    </row>
    <row r="28" spans="2:15" s="34" customFormat="1" ht="15.6" x14ac:dyDescent="0.3">
      <c r="B28" s="87" t="s">
        <v>104</v>
      </c>
      <c r="C28" s="88">
        <v>2173</v>
      </c>
      <c r="D28" s="74"/>
      <c r="E28" s="89">
        <v>3921</v>
      </c>
      <c r="F28" s="61">
        <v>0</v>
      </c>
      <c r="G28" s="90" t="s">
        <v>105</v>
      </c>
      <c r="H28" s="91">
        <v>1461</v>
      </c>
      <c r="I28" s="56">
        <v>0</v>
      </c>
      <c r="J28" s="92">
        <f t="shared" si="0"/>
        <v>0</v>
      </c>
      <c r="K28" s="88">
        <v>2173</v>
      </c>
      <c r="L28" s="92">
        <f t="shared" si="1"/>
        <v>0</v>
      </c>
      <c r="M28" s="58" t="str">
        <f t="shared" si="2"/>
        <v>-</v>
      </c>
      <c r="N28" s="73"/>
      <c r="O28" s="64"/>
    </row>
    <row r="29" spans="2:15" s="34" customFormat="1" ht="15.6" x14ac:dyDescent="0.3">
      <c r="B29" s="87" t="s">
        <v>106</v>
      </c>
      <c r="C29" s="88">
        <v>2173</v>
      </c>
      <c r="D29" s="74"/>
      <c r="E29" s="89">
        <v>3900</v>
      </c>
      <c r="F29" s="61">
        <v>0</v>
      </c>
      <c r="G29" s="90" t="s">
        <v>107</v>
      </c>
      <c r="H29" s="91">
        <v>3940</v>
      </c>
      <c r="I29" s="56">
        <v>0</v>
      </c>
      <c r="J29" s="92">
        <f t="shared" si="0"/>
        <v>0</v>
      </c>
      <c r="K29" s="88">
        <f t="shared" ref="K29:K32" si="3">C29</f>
        <v>2173</v>
      </c>
      <c r="L29" s="92">
        <f t="shared" si="1"/>
        <v>0</v>
      </c>
      <c r="M29" s="58" t="str">
        <f t="shared" si="2"/>
        <v>-</v>
      </c>
      <c r="N29" s="73"/>
      <c r="O29" s="64"/>
    </row>
    <row r="30" spans="2:15" s="34" customFormat="1" ht="31.2" x14ac:dyDescent="0.3">
      <c r="B30" s="87" t="s">
        <v>108</v>
      </c>
      <c r="C30" s="88">
        <v>2171</v>
      </c>
      <c r="D30" s="74"/>
      <c r="E30" s="89">
        <v>3276</v>
      </c>
      <c r="F30" s="54">
        <v>0</v>
      </c>
      <c r="G30" s="90" t="s">
        <v>109</v>
      </c>
      <c r="H30" s="91">
        <v>5551</v>
      </c>
      <c r="I30" s="56">
        <v>0</v>
      </c>
      <c r="J30" s="92">
        <f t="shared" si="0"/>
        <v>0</v>
      </c>
      <c r="K30" s="88">
        <f t="shared" si="3"/>
        <v>2171</v>
      </c>
      <c r="L30" s="92">
        <f t="shared" si="1"/>
        <v>0</v>
      </c>
      <c r="M30" s="58" t="str">
        <f t="shared" si="2"/>
        <v>-</v>
      </c>
      <c r="N30" s="73"/>
      <c r="O30" s="64"/>
    </row>
    <row r="31" spans="2:15" s="34" customFormat="1" ht="31.2" x14ac:dyDescent="0.3">
      <c r="B31" s="87" t="s">
        <v>110</v>
      </c>
      <c r="C31" s="88">
        <v>2171</v>
      </c>
      <c r="D31" s="74"/>
      <c r="E31" s="89">
        <v>3140</v>
      </c>
      <c r="F31" s="61">
        <v>0</v>
      </c>
      <c r="G31" s="90" t="s">
        <v>111</v>
      </c>
      <c r="H31" s="91">
        <v>4919</v>
      </c>
      <c r="I31" s="56">
        <v>0</v>
      </c>
      <c r="J31" s="92">
        <f t="shared" si="0"/>
        <v>0</v>
      </c>
      <c r="K31" s="88">
        <f t="shared" si="3"/>
        <v>2171</v>
      </c>
      <c r="L31" s="92">
        <f t="shared" si="1"/>
        <v>0</v>
      </c>
      <c r="M31" s="58" t="str">
        <f t="shared" si="2"/>
        <v>-</v>
      </c>
      <c r="N31" s="73"/>
      <c r="O31" s="64"/>
    </row>
    <row r="32" spans="2:15" s="34" customFormat="1" ht="15.6" x14ac:dyDescent="0.3">
      <c r="B32" s="87" t="s">
        <v>112</v>
      </c>
      <c r="C32" s="88">
        <v>2173</v>
      </c>
      <c r="D32" s="74"/>
      <c r="E32" s="89">
        <v>3140</v>
      </c>
      <c r="F32" s="61">
        <v>0</v>
      </c>
      <c r="G32" s="90" t="s">
        <v>111</v>
      </c>
      <c r="H32" s="91">
        <v>4919</v>
      </c>
      <c r="I32" s="56">
        <v>0</v>
      </c>
      <c r="J32" s="92">
        <f t="shared" si="0"/>
        <v>0</v>
      </c>
      <c r="K32" s="88">
        <f t="shared" si="3"/>
        <v>2173</v>
      </c>
      <c r="L32" s="92">
        <f t="shared" si="1"/>
        <v>0</v>
      </c>
      <c r="M32" s="58" t="str">
        <f t="shared" si="2"/>
        <v>-</v>
      </c>
      <c r="N32" s="73"/>
      <c r="O32" s="64"/>
    </row>
    <row r="33" spans="2:15" ht="15.6" x14ac:dyDescent="0.3">
      <c r="G33" s="98"/>
    </row>
    <row r="34" spans="2:15" ht="18" x14ac:dyDescent="0.35">
      <c r="B34" s="18" t="s">
        <v>49</v>
      </c>
      <c r="C34" s="18"/>
      <c r="D34" s="18"/>
      <c r="E34" s="17"/>
      <c r="F34" s="17"/>
      <c r="G34" s="17"/>
      <c r="H34" s="17"/>
      <c r="I34" s="17"/>
      <c r="J34" s="17"/>
      <c r="K34" s="17"/>
      <c r="L34" s="17"/>
      <c r="M34" s="17"/>
      <c r="N34" s="17"/>
      <c r="O34" s="75"/>
    </row>
    <row r="35" spans="2:15" ht="99.9" customHeight="1" x14ac:dyDescent="0.3">
      <c r="B35" s="99" t="s">
        <v>134</v>
      </c>
      <c r="C35" s="99"/>
      <c r="D35" s="99"/>
      <c r="E35" s="99"/>
      <c r="F35" s="99"/>
      <c r="G35" s="99"/>
      <c r="H35" s="99"/>
      <c r="I35" s="99"/>
      <c r="J35" s="99"/>
      <c r="K35" s="99"/>
      <c r="L35" s="99"/>
      <c r="M35" s="99"/>
      <c r="N35" s="99"/>
      <c r="O35" s="76"/>
    </row>
  </sheetData>
  <mergeCells count="5">
    <mergeCell ref="B35:N35"/>
    <mergeCell ref="E3:F3"/>
    <mergeCell ref="B1:N1"/>
    <mergeCell ref="H3:I3"/>
    <mergeCell ref="K3:L3"/>
  </mergeCells>
  <pageMargins left="0.25" right="0.25" top="0.75" bottom="0.75" header="0.3" footer="0.3"/>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75E0-96D4-4946-9A59-3A4A4BE658EA}">
  <dimension ref="B2:I11"/>
  <sheetViews>
    <sheetView topLeftCell="A2" workbookViewId="0">
      <selection activeCell="A15" sqref="A15"/>
    </sheetView>
  </sheetViews>
  <sheetFormatPr defaultRowHeight="14.4" x14ac:dyDescent="0.3"/>
  <cols>
    <col min="2" max="3" width="23.5546875" customWidth="1"/>
    <col min="4" max="4" width="16.109375" customWidth="1"/>
    <col min="5" max="6" width="23.5546875" customWidth="1"/>
    <col min="7" max="7" width="20.33203125" customWidth="1"/>
    <col min="8" max="8" width="23.5546875" customWidth="1"/>
    <col min="9" max="9" width="25.6640625" customWidth="1"/>
    <col min="10" max="10" width="23.5546875" customWidth="1"/>
  </cols>
  <sheetData>
    <row r="2" spans="2:9" ht="23.4" x14ac:dyDescent="0.45">
      <c r="B2" s="102" t="s">
        <v>50</v>
      </c>
      <c r="C2" s="102"/>
      <c r="D2" s="102"/>
      <c r="E2" s="102"/>
      <c r="F2" s="102"/>
      <c r="G2" s="102"/>
      <c r="H2" s="102"/>
      <c r="I2" s="102"/>
    </row>
    <row r="4" spans="2:9" ht="15" thickBot="1" x14ac:dyDescent="0.35">
      <c r="B4" s="24"/>
    </row>
    <row r="5" spans="2:9" ht="34.200000000000003" thickBot="1" x14ac:dyDescent="0.35">
      <c r="B5" s="25" t="s">
        <v>51</v>
      </c>
      <c r="C5" s="26" t="s">
        <v>52</v>
      </c>
      <c r="D5" s="26" t="s">
        <v>53</v>
      </c>
      <c r="E5" s="26" t="s">
        <v>54</v>
      </c>
      <c r="F5" s="26" t="s">
        <v>55</v>
      </c>
      <c r="G5" s="26" t="s">
        <v>56</v>
      </c>
      <c r="H5" s="26" t="s">
        <v>57</v>
      </c>
      <c r="I5" s="27" t="s">
        <v>58</v>
      </c>
    </row>
    <row r="6" spans="2:9" ht="34.200000000000003" thickBot="1" x14ac:dyDescent="0.35">
      <c r="B6" s="14">
        <v>3310</v>
      </c>
      <c r="C6" s="28" t="s">
        <v>59</v>
      </c>
      <c r="D6" s="28"/>
      <c r="E6" s="28">
        <v>4590</v>
      </c>
      <c r="F6" s="28" t="s">
        <v>60</v>
      </c>
      <c r="G6" s="28"/>
      <c r="H6" s="28">
        <f>D6-G6</f>
        <v>0</v>
      </c>
      <c r="I6" s="29"/>
    </row>
    <row r="7" spans="2:9" ht="15" thickBot="1" x14ac:dyDescent="0.35">
      <c r="B7" s="105" t="s">
        <v>61</v>
      </c>
      <c r="C7" s="106"/>
      <c r="D7" s="106"/>
      <c r="E7" s="106"/>
      <c r="F7" s="106"/>
      <c r="G7" s="106"/>
      <c r="H7" s="106"/>
      <c r="I7" s="107"/>
    </row>
    <row r="8" spans="2:9" ht="17.399999999999999" thickBot="1" x14ac:dyDescent="0.35">
      <c r="B8" s="14">
        <v>3495</v>
      </c>
      <c r="C8" s="28" t="s">
        <v>62</v>
      </c>
      <c r="D8" s="28"/>
      <c r="E8" s="28">
        <v>4750</v>
      </c>
      <c r="F8" s="28" t="s">
        <v>63</v>
      </c>
      <c r="G8" s="28"/>
      <c r="H8" s="28"/>
      <c r="I8" s="29"/>
    </row>
    <row r="9" spans="2:9" ht="34.200000000000003" thickBot="1" x14ac:dyDescent="0.35">
      <c r="B9" s="14">
        <v>3490</v>
      </c>
      <c r="C9" s="28" t="s">
        <v>64</v>
      </c>
      <c r="D9" s="28"/>
      <c r="E9" s="28">
        <v>4190</v>
      </c>
      <c r="F9" s="28" t="s">
        <v>65</v>
      </c>
      <c r="G9" s="28"/>
      <c r="H9" s="28"/>
      <c r="I9" s="29"/>
    </row>
    <row r="10" spans="2:9" ht="34.200000000000003" thickBot="1" x14ac:dyDescent="0.35">
      <c r="B10" s="14">
        <v>3520</v>
      </c>
      <c r="C10" s="28" t="s">
        <v>66</v>
      </c>
      <c r="D10" s="28"/>
      <c r="E10" s="28">
        <v>4720</v>
      </c>
      <c r="F10" s="28" t="s">
        <v>67</v>
      </c>
      <c r="G10" s="28"/>
      <c r="H10" s="28"/>
      <c r="I10" s="29"/>
    </row>
    <row r="11" spans="2:9" ht="17.399999999999999" thickBot="1" x14ac:dyDescent="0.35">
      <c r="B11" s="14">
        <v>3530</v>
      </c>
      <c r="C11" s="28" t="s">
        <v>68</v>
      </c>
      <c r="D11" s="28"/>
      <c r="E11" s="28">
        <v>4710</v>
      </c>
      <c r="F11" s="28" t="s">
        <v>69</v>
      </c>
      <c r="G11" s="28"/>
      <c r="H11" s="28"/>
      <c r="I11" s="29"/>
    </row>
  </sheetData>
  <mergeCells count="2">
    <mergeCell ref="B7:I7"/>
    <mergeCell ref="B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11c5605-868c-4466-a708-de1528b567ad" xsi:nil="true"/>
    <PublishingExpirationDate xmlns="http://schemas.microsoft.com/sharepoint/v3" xsi:nil="true"/>
    <PublishingStartDate xmlns="http://schemas.microsoft.com/sharepoint/v3" xsi:nil="true"/>
    <lcf76f155ced4ddcb4097134ff3c332f xmlns="46384f9d-70dd-4826-80eb-e1c80c05f86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B075941DF854C4D8D4417D58DBC42B8" ma:contentTypeVersion="21" ma:contentTypeDescription="Create a new document." ma:contentTypeScope="" ma:versionID="d88de45cd115a4321b563db04c9f3c92">
  <xsd:schema xmlns:xsd="http://www.w3.org/2001/XMLSchema" xmlns:xs="http://www.w3.org/2001/XMLSchema" xmlns:p="http://schemas.microsoft.com/office/2006/metadata/properties" xmlns:ns1="http://schemas.microsoft.com/sharepoint/v3" xmlns:ns2="46384f9d-70dd-4826-80eb-e1c80c05f86a" xmlns:ns3="311c5605-868c-4466-a708-de1528b567ad" targetNamespace="http://schemas.microsoft.com/office/2006/metadata/properties" ma:root="true" ma:fieldsID="16ca4a0449e8140784f09c08768b120d" ns1:_="" ns2:_="" ns3:_="">
    <xsd:import namespace="http://schemas.microsoft.com/sharepoint/v3"/>
    <xsd:import namespace="46384f9d-70dd-4826-80eb-e1c80c05f86a"/>
    <xsd:import namespace="311c5605-868c-4466-a708-de1528b567a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1:PublishingStartDate" minOccurs="0"/>
                <xsd:element ref="ns1:PublishingExpirationDate"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384f9d-70dd-4826-80eb-e1c80c05f8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e933ee1-c680-429d-9f1c-fa62cd8419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1c5605-868c-4466-a708-de1528b567a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4f90952-9a09-4d09-8749-3c432c1ef120}" ma:internalName="TaxCatchAll" ma:showField="CatchAllData" ma:web="311c5605-868c-4466-a708-de1528b567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77B4A5-E3D6-4740-A660-BB0D50368E40}">
  <ds:schemaRefs>
    <ds:schemaRef ds:uri="http://schemas.microsoft.com/sharepoint/v3/contenttype/forms"/>
  </ds:schemaRefs>
</ds:datastoreItem>
</file>

<file path=customXml/itemProps2.xml><?xml version="1.0" encoding="utf-8"?>
<ds:datastoreItem xmlns:ds="http://schemas.openxmlformats.org/officeDocument/2006/customXml" ds:itemID="{42A66F9F-5BFA-47D8-A34C-C6FBC3F58293}">
  <ds:schemaRefs>
    <ds:schemaRef ds:uri="46384f9d-70dd-4826-80eb-e1c80c05f86a"/>
    <ds:schemaRef ds:uri="http://www.w3.org/XML/1998/namespace"/>
    <ds:schemaRef ds:uri="http://purl.org/dc/terms/"/>
    <ds:schemaRef ds:uri="http://purl.org/dc/dcmitype/"/>
    <ds:schemaRef ds:uri="http://schemas.microsoft.com/office/2006/metadata/properties"/>
    <ds:schemaRef ds:uri="http://schemas.microsoft.com/sharepoint/v3"/>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11c5605-868c-4466-a708-de1528b567ad"/>
  </ds:schemaRefs>
</ds:datastoreItem>
</file>

<file path=customXml/itemProps3.xml><?xml version="1.0" encoding="utf-8"?>
<ds:datastoreItem xmlns:ds="http://schemas.openxmlformats.org/officeDocument/2006/customXml" ds:itemID="{BF57A91F-2A79-4E50-80E4-7A0F866BD0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384f9d-70dd-4826-80eb-e1c80c05f86a"/>
    <ds:schemaRef ds:uri="311c5605-868c-4466-a708-de1528b56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Creditors-Accruals</vt:lpstr>
      <vt:lpstr>Ring fenced grants</vt:lpstr>
      <vt:lpstr>School generated income review</vt:lpstr>
      <vt:lpstr>'Creditors-Accruals'!Print_Titles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Eileen Ahern</dc:creator>
  <cp:keywords/>
  <dc:description/>
  <cp:lastModifiedBy>Cathy Gunning</cp:lastModifiedBy>
  <cp:revision/>
  <dcterms:created xsi:type="dcterms:W3CDTF">2022-06-02T08:11:59Z</dcterms:created>
  <dcterms:modified xsi:type="dcterms:W3CDTF">2025-08-12T15:05:28Z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0x0101003B075941DF854C4D8D4417D58DBC42B8</vt:lpwstr>
  </property>
  <property fmtid="{D5CDD505-2E9C-101B-9397-08002B2CF9AE}" pid="3" name="MediaServiceImageTags">
    <vt:lpwstr/>
  </property>
</Properties>
</file>