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defaultThemeVersion="166925"/>
  <mc:AlternateContent xmlns:mc="http://schemas.openxmlformats.org/markup-compatibility/2006">
    <mc:Choice Requires="x15">
      <x15ac:absPath xmlns:x15ac="http://schemas.microsoft.com/office/spreadsheetml/2010/11/ac" url="https://jmbdomain-my.sharepoint.com/personal/bredamurphy_fssu_ie/Documents/Documents/2025 2026/04 Brightbooks/Year end Aug 25/For website/"/>
    </mc:Choice>
  </mc:AlternateContent>
  <xr:revisionPtr revIDLastSave="0" documentId="8_{1894A474-8628-4D96-B737-9E7C3BC33536}" xr6:coauthVersionLast="47" xr6:coauthVersionMax="47" xr10:uidLastSave="{00000000-0000-0000-0000-000000000000}"/>
  <bookViews>
    <workbookView xWindow="-120" yWindow="-120" windowWidth="29040" windowHeight="15720" firstSheet="1" activeTab="1" xr2:uid="{D476576D-B126-48C2-97FE-62E45AACC69C}"/>
  </bookViews>
  <sheets>
    <sheet name="Creditors-Accruals" sheetId="1" r:id="rId1"/>
    <sheet name="Ring fenced grants" sheetId="2" r:id="rId2"/>
    <sheet name="School generated income review" sheetId="3" r:id="rId3"/>
  </sheets>
  <definedNames>
    <definedName name="_xlnm._FilterDatabase" localSheetId="1" hidden="1">'Ring fenced grants'!$B$4:$O$37</definedName>
    <definedName name="_xlnm.Print_Titles" localSheetId="0">'Creditors-Accruals'!$1:$3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1" l="1"/>
  <c r="C64" i="1"/>
  <c r="C72" i="1"/>
  <c r="K37" i="2" l="1"/>
  <c r="J37" i="2"/>
  <c r="M37" i="2" s="1"/>
  <c r="K36" i="2"/>
  <c r="J36" i="2"/>
  <c r="M36" i="2" s="1"/>
  <c r="K35" i="2"/>
  <c r="J35" i="2"/>
  <c r="M35" i="2" s="1"/>
  <c r="K34" i="2"/>
  <c r="J34" i="2"/>
  <c r="M34" i="2" s="1"/>
  <c r="J33" i="2"/>
  <c r="M33" i="2" s="1"/>
  <c r="K32" i="2"/>
  <c r="J32" i="2"/>
  <c r="M32" i="2" s="1"/>
  <c r="J31" i="2"/>
  <c r="L31" i="2" s="1"/>
  <c r="B49" i="1" s="1"/>
  <c r="J30" i="2"/>
  <c r="M30" i="2" s="1"/>
  <c r="G30" i="2"/>
  <c r="J29" i="2"/>
  <c r="M29" i="2" s="1"/>
  <c r="J22" i="2"/>
  <c r="M22" i="2" s="1"/>
  <c r="J21" i="2"/>
  <c r="M21" i="2" s="1"/>
  <c r="J20" i="2"/>
  <c r="M20" i="2" s="1"/>
  <c r="J19" i="2"/>
  <c r="M19" i="2" s="1"/>
  <c r="J17" i="2"/>
  <c r="M17" i="2" s="1"/>
  <c r="J16" i="2"/>
  <c r="M16" i="2" s="1"/>
  <c r="J15" i="2"/>
  <c r="M15" i="2" s="1"/>
  <c r="J14" i="2"/>
  <c r="M14" i="2" s="1"/>
  <c r="J13" i="2"/>
  <c r="M13" i="2" s="1"/>
  <c r="J12" i="2"/>
  <c r="M12" i="2" s="1"/>
  <c r="J11" i="2"/>
  <c r="M11" i="2" s="1"/>
  <c r="J10" i="2"/>
  <c r="M10" i="2" s="1"/>
  <c r="J9" i="2"/>
  <c r="M9" i="2" s="1"/>
  <c r="J8" i="2"/>
  <c r="M8" i="2" s="1"/>
  <c r="J7" i="2"/>
  <c r="M7" i="2" s="1"/>
  <c r="J6" i="2"/>
  <c r="M6" i="2" s="1"/>
  <c r="J5" i="2"/>
  <c r="M5" i="2" s="1"/>
  <c r="M31" i="2" l="1"/>
  <c r="L5" i="2"/>
  <c r="B28" i="1" s="1"/>
  <c r="L9" i="2"/>
  <c r="B44" i="1" s="1"/>
  <c r="L13" i="2"/>
  <c r="B32" i="1" s="1"/>
  <c r="L17" i="2"/>
  <c r="B33" i="1" s="1"/>
  <c r="L22" i="2"/>
  <c r="B46" i="1" s="1"/>
  <c r="L35" i="2"/>
  <c r="L32" i="2"/>
  <c r="L6" i="2"/>
  <c r="L10" i="2"/>
  <c r="B31" i="1" s="1"/>
  <c r="L14" i="2"/>
  <c r="B38" i="1" s="1"/>
  <c r="L19" i="2"/>
  <c r="B35" i="1" s="1"/>
  <c r="L29" i="2"/>
  <c r="B41" i="1" s="1"/>
  <c r="L33" i="2"/>
  <c r="L36" i="2"/>
  <c r="L7" i="2"/>
  <c r="L11" i="2"/>
  <c r="B34" i="1" s="1"/>
  <c r="L15" i="2"/>
  <c r="B48" i="1" s="1"/>
  <c r="L20" i="2"/>
  <c r="B45" i="1" s="1"/>
  <c r="L30" i="2"/>
  <c r="B42" i="1" s="1"/>
  <c r="L8" i="2"/>
  <c r="B30" i="1" s="1"/>
  <c r="L12" i="2"/>
  <c r="B37" i="1" s="1"/>
  <c r="L16" i="2"/>
  <c r="B40" i="1" s="1"/>
  <c r="L21" i="2"/>
  <c r="B36" i="1" s="1"/>
  <c r="L34" i="2"/>
  <c r="L37" i="2"/>
  <c r="B29" i="1" l="1"/>
  <c r="B39" i="1"/>
  <c r="B47" i="1"/>
  <c r="H11" i="3"/>
  <c r="H10" i="3"/>
  <c r="H9" i="3"/>
  <c r="H8" i="3"/>
  <c r="C50" i="1" l="1"/>
  <c r="H6" i="3"/>
  <c r="C8" i="1" l="1"/>
  <c r="C24" i="1"/>
  <c r="C14" i="1"/>
  <c r="C52" i="1" l="1"/>
</calcChain>
</file>

<file path=xl/sharedStrings.xml><?xml version="1.0" encoding="utf-8"?>
<sst xmlns="http://schemas.openxmlformats.org/spreadsheetml/2006/main" count="170" uniqueCount="145">
  <si>
    <t>School Name</t>
  </si>
  <si>
    <t>Post Primary School Sample</t>
  </si>
  <si>
    <t>Roll Number</t>
  </si>
  <si>
    <t>12645J</t>
  </si>
  <si>
    <t>Date</t>
  </si>
  <si>
    <t>31/12/20XX</t>
  </si>
  <si>
    <t>Creditors/Accruals</t>
  </si>
  <si>
    <t>Total</t>
  </si>
  <si>
    <t>€</t>
  </si>
  <si>
    <t>Balance per accounts</t>
  </si>
  <si>
    <t>Invoices received not listed</t>
  </si>
  <si>
    <t>Bord Gais</t>
  </si>
  <si>
    <t>Telephone</t>
  </si>
  <si>
    <t>Subtotal</t>
  </si>
  <si>
    <t>Accruals/Expenses incurred but not invoiced</t>
  </si>
  <si>
    <t>Cleaning materials</t>
  </si>
  <si>
    <t>Office supplier</t>
  </si>
  <si>
    <t>Payroll taxes</t>
  </si>
  <si>
    <t>VAT/RCT</t>
  </si>
  <si>
    <t>RCT</t>
  </si>
  <si>
    <t>Ring fenced grants (See tab 2 for detail)</t>
  </si>
  <si>
    <t>Book Grant</t>
  </si>
  <si>
    <t>Free SchoolBook Scheme  and Administraion Grant</t>
  </si>
  <si>
    <t>Book Rental Scheme</t>
  </si>
  <si>
    <t>Supervision &amp; Substitution Grant</t>
  </si>
  <si>
    <t>Bus Escort Grant</t>
  </si>
  <si>
    <t>DEASP School Meals Grant</t>
  </si>
  <si>
    <t>JCSP Grant</t>
  </si>
  <si>
    <t>ICT Grant - Non capital</t>
  </si>
  <si>
    <t>Digital Divide Non Capital</t>
  </si>
  <si>
    <t>Home School Liason ( DEIS)</t>
  </si>
  <si>
    <t>Science Implementaion Grant</t>
  </si>
  <si>
    <t>Special Class Grants - Non Capital</t>
  </si>
  <si>
    <t>School Excellence Fund</t>
  </si>
  <si>
    <t>Non Teacher Pay Grant</t>
  </si>
  <si>
    <t>Other Non Capital Grants</t>
  </si>
  <si>
    <t>School Library Books Capital Grant</t>
  </si>
  <si>
    <t>ICT Grant - Capital</t>
  </si>
  <si>
    <t>Digital Divide Capital</t>
  </si>
  <si>
    <t>Special Class Grants Capital</t>
  </si>
  <si>
    <t>Mobile Phone Storage Solutions</t>
  </si>
  <si>
    <t>Other Capital Grants</t>
  </si>
  <si>
    <t>Summary grants received in advance</t>
  </si>
  <si>
    <t>Free Schoolbook Scheme Grant</t>
  </si>
  <si>
    <t>Free Schoolbook Scheme Administration Grant</t>
  </si>
  <si>
    <t>DEIS Grant (Only in DEIS schools)</t>
  </si>
  <si>
    <t>Science Implementation grant</t>
  </si>
  <si>
    <t>Non  Pay Grant (1/3 July installment)</t>
  </si>
  <si>
    <t>Non-Teacher Pay Grant (1/3 July installment)</t>
  </si>
  <si>
    <t>July installment was not received by 31.8.2024, no adjustment required</t>
  </si>
  <si>
    <t>SSSF Grant (50% June installment)</t>
  </si>
  <si>
    <t>Summary school income received in advance</t>
  </si>
  <si>
    <t>School administration charges</t>
  </si>
  <si>
    <t>Voluntary contributions</t>
  </si>
  <si>
    <t>First year charges</t>
  </si>
  <si>
    <t>Transition year charges</t>
  </si>
  <si>
    <t>Other School generated income in advance</t>
  </si>
  <si>
    <t>Prepayments</t>
  </si>
  <si>
    <t>School insurance for next year</t>
  </si>
  <si>
    <t>School heating and lighting post 31.08.25</t>
  </si>
  <si>
    <t>Schoolbooks purchased for 25/26</t>
  </si>
  <si>
    <t>Science Implementaion expenses</t>
  </si>
  <si>
    <t>Grants due (expenditure prior to 01.09.25)</t>
  </si>
  <si>
    <t>State Exam refund  due</t>
  </si>
  <si>
    <t xml:space="preserve">WORKSHEET: CALCULATION UNSPENT GRANTS </t>
  </si>
  <si>
    <t>GRANT</t>
  </si>
  <si>
    <t>Balance Unspent B/fwd</t>
  </si>
  <si>
    <t>Current Year Grant Income</t>
  </si>
  <si>
    <t>Current Year         Expenditure</t>
  </si>
  <si>
    <t>Current Year Surplus/Deficit</t>
  </si>
  <si>
    <t>Total Grant Unspent</t>
  </si>
  <si>
    <t>Note*</t>
  </si>
  <si>
    <t>Comment</t>
  </si>
  <si>
    <t>NOMINAL CODE</t>
  </si>
  <si>
    <t>ENTER € AMOUNT</t>
  </si>
  <si>
    <t xml:space="preserve"> € AMOUNT</t>
  </si>
  <si>
    <t>Book Grant Senior Cycle Income</t>
  </si>
  <si>
    <t>Book Grant Expenses</t>
  </si>
  <si>
    <t>Free Schoolbook Grant Expense</t>
  </si>
  <si>
    <t xml:space="preserve">Free Schoolbook Scheme Administrion Grant </t>
  </si>
  <si>
    <t>Free Schoolbook Admin Salaries Expense</t>
  </si>
  <si>
    <t>Book Rental Scheme Income</t>
  </si>
  <si>
    <t>Book rental scheme expense</t>
  </si>
  <si>
    <t xml:space="preserve">School Library Books Capital Grant Expense </t>
  </si>
  <si>
    <t>Supervision &amp; Substitution Expense</t>
  </si>
  <si>
    <t>Related JCSP expenses</t>
  </si>
  <si>
    <t>Various</t>
  </si>
  <si>
    <t>Home School Liaison Grant (Part of Deis Grant)</t>
  </si>
  <si>
    <t>Home School Liaison Expense</t>
  </si>
  <si>
    <t>Bus Escort Salary Expense</t>
  </si>
  <si>
    <t>Science Implementation Grant</t>
  </si>
  <si>
    <t>Science Subjects Expense</t>
  </si>
  <si>
    <t>Capital Fixtures Fittings and Equipment Additions</t>
  </si>
  <si>
    <t>School excellence fund</t>
  </si>
  <si>
    <t>School Excellence Fund Expense</t>
  </si>
  <si>
    <t>DSP School Meals Grant</t>
  </si>
  <si>
    <t>DSP School Meals Food Costs</t>
  </si>
  <si>
    <t>Digital strategy/ICT Grant - Non capital</t>
  </si>
  <si>
    <t>ICT Grant Non-Capital Expense</t>
  </si>
  <si>
    <t>Digital strategy/ICT Grant - Capital</t>
  </si>
  <si>
    <t>Capital: ICT</t>
  </si>
  <si>
    <t>Digital Divide Grant (Non-Capital)</t>
  </si>
  <si>
    <t>Digital Divide Grant (Capital)</t>
  </si>
  <si>
    <t>Non-Teacher Pay Grant</t>
  </si>
  <si>
    <t>NTPG - Caretakers salaries</t>
  </si>
  <si>
    <t>NTPG - Clerical officers salaries</t>
  </si>
  <si>
    <t>NTPG - Cleaners salaries</t>
  </si>
  <si>
    <t>NTPG - Pensioners salaries</t>
  </si>
  <si>
    <t>NTPG - Balance</t>
  </si>
  <si>
    <t>Other Non Capital Grants ( Please specify)</t>
  </si>
  <si>
    <t>Other Capital Grants ( Please specify)</t>
  </si>
  <si>
    <t>Corresponding additions / grant expense code</t>
  </si>
  <si>
    <t xml:space="preserve">Special Class Start up - Fixtures, Fittings and Equipment </t>
  </si>
  <si>
    <t>Capital: Fixturees, Fittings and Equipment Additions</t>
  </si>
  <si>
    <t>Special Class Start up - ICT Capital</t>
  </si>
  <si>
    <t>Capital ICT Equipment</t>
  </si>
  <si>
    <t>Special Class Re-purposing works</t>
  </si>
  <si>
    <t>De Capital Building Grant Expense</t>
  </si>
  <si>
    <t>Special Class  Modular - Accomodation Grant</t>
  </si>
  <si>
    <t>Rent of Temporary Accomodation Expense</t>
  </si>
  <si>
    <t>Special Class -Specialised Furniture &amp;Equipment</t>
  </si>
  <si>
    <t>Special Education Equipment Expense</t>
  </si>
  <si>
    <t>Special Class Assistive Technology</t>
  </si>
  <si>
    <t>Instructions:</t>
  </si>
  <si>
    <r>
      <rPr>
        <b/>
        <sz val="11"/>
        <rFont val="Calibri"/>
        <family val="2"/>
        <scheme val="minor"/>
      </rPr>
      <t>Balance Unspent Brought Foward :</t>
    </r>
    <r>
      <rPr>
        <sz val="11"/>
        <rFont val="Calibri"/>
        <family val="2"/>
        <scheme val="minor"/>
      </rPr>
      <t xml:space="preserve"> Balance of Unspent grant at September 1st in column D.</t>
    </r>
    <r>
      <rPr>
        <b/>
        <sz val="11"/>
        <rFont val="Calibri"/>
        <family val="2"/>
        <scheme val="minor"/>
      </rPr>
      <t xml:space="preserve">                                                                                                                                                                                                                                                                                                                                                                                           Current Year Income</t>
    </r>
    <r>
      <rPr>
        <sz val="11"/>
        <rFont val="Calibri"/>
        <family val="2"/>
        <scheme val="minor"/>
      </rPr>
      <t xml:space="preserve">: Review the Grant income nominal account on BrightBooks accounts, to ensure the postings are correct. Enter the total amount of the grant received in the current year into column F
</t>
    </r>
    <r>
      <rPr>
        <b/>
        <sz val="11"/>
        <rFont val="Calibri"/>
        <family val="2"/>
        <scheme val="minor"/>
      </rPr>
      <t>Current Year Expenditure:</t>
    </r>
    <r>
      <rPr>
        <sz val="11"/>
        <rFont val="Calibri"/>
        <family val="2"/>
        <scheme val="minor"/>
      </rPr>
      <t xml:space="preserve"> Review the expenditure nominal account on BrightBooks accounts, to ensure the postings are correct. Enter the total amount of the expenditure out of the grant for the current year in column I                                   </t>
    </r>
    <r>
      <rPr>
        <b/>
        <sz val="11"/>
        <rFont val="Calibri"/>
        <family val="2"/>
        <scheme val="minor"/>
      </rPr>
      <t xml:space="preserve">   </t>
    </r>
    <r>
      <rPr>
        <sz val="11"/>
        <rFont val="Calibri"/>
        <family val="2"/>
        <scheme val="minor"/>
      </rPr>
      <t xml:space="preserve">
</t>
    </r>
    <r>
      <rPr>
        <b/>
        <sz val="11"/>
        <rFont val="Calibri"/>
        <family val="2"/>
        <scheme val="minor"/>
      </rPr>
      <t xml:space="preserve">Current Year Surplus /Deficit </t>
    </r>
    <r>
      <rPr>
        <sz val="11"/>
        <rFont val="Calibri"/>
        <family val="2"/>
        <scheme val="minor"/>
      </rPr>
      <t xml:space="preserve">: A formula has been entered here in column J to automatically calculate the amount of the current year surplus/deficit for the current year                                                                                                                                                                                                                                                                                                          </t>
    </r>
    <r>
      <rPr>
        <b/>
        <sz val="11"/>
        <rFont val="Calibri"/>
        <family val="2"/>
        <scheme val="minor"/>
      </rPr>
      <t xml:space="preserve">Total Unspent Grant: </t>
    </r>
    <r>
      <rPr>
        <sz val="11"/>
        <rFont val="Calibri"/>
        <family val="2"/>
        <scheme val="minor"/>
      </rPr>
      <t xml:space="preserve">A formula has been entered here in column L to automatically calculate the total amount of unspent grant.
</t>
    </r>
    <r>
      <rPr>
        <b/>
        <sz val="11"/>
        <color rgb="FFFF0000"/>
        <rFont val="Calibri"/>
        <family val="2"/>
        <scheme val="minor"/>
      </rPr>
      <t>Note*</t>
    </r>
    <r>
      <rPr>
        <sz val="11"/>
        <rFont val="Calibri"/>
        <family val="2"/>
        <scheme val="minor"/>
      </rPr>
      <t xml:space="preserve"> Where expenditure exceeds grant received, column N gives a warning message, if grant money is due to be received this can be accounted for by debiting code 1730 Grants due and crediting the relevant income code.</t>
    </r>
  </si>
  <si>
    <t xml:space="preserve">Review of school generated income </t>
  </si>
  <si>
    <t xml:space="preserve">Income Code </t>
  </si>
  <si>
    <t xml:space="preserve"> Income</t>
  </si>
  <si>
    <t>Income Amount €</t>
  </si>
  <si>
    <t>Expenditure Code</t>
  </si>
  <si>
    <t xml:space="preserve">Expenditure </t>
  </si>
  <si>
    <t>Expenditure Amount €</t>
  </si>
  <si>
    <t>Surplus/Deficit €</t>
  </si>
  <si>
    <r>
      <t>C</t>
    </r>
    <r>
      <rPr>
        <b/>
        <sz val="13"/>
        <color theme="1"/>
        <rFont val="Tw Cen MT"/>
        <family val="2"/>
      </rPr>
      <t>omment</t>
    </r>
  </si>
  <si>
    <t>Transition Year Income</t>
  </si>
  <si>
    <t>Transition Year Expense</t>
  </si>
  <si>
    <t>*If the board allocate the TY Grant to the TY year, then this can be included here as well</t>
  </si>
  <si>
    <t>Mock Exam Income</t>
  </si>
  <si>
    <t>Mock Exam Expense</t>
  </si>
  <si>
    <t>After School Study Income</t>
  </si>
  <si>
    <t>After School Study Expense</t>
  </si>
  <si>
    <t>School Musical Income</t>
  </si>
  <si>
    <t>School Musical Expense</t>
  </si>
  <si>
    <t>School Tours Income</t>
  </si>
  <si>
    <t>School Tour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</si>
</sst>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Red]\-0\ "/>
    <numFmt numFmtId="166" formatCode="_-[$€-2]\ * #,##0.00_-;\-[$€-2]\ * #,##0.00_-;_-[$€-2]\ * &quot;-&quot;??_-;_-@_-"/>
  </numFmts>
  <fonts count="24">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3"/>
      <color theme="1"/>
      <name val="Tw Cen MT"/>
      <family val="2"/>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b/>
      <sz val="13"/>
      <color theme="1"/>
      <name val="Tw Cen MT"/>
      <family val="2"/>
    </font>
    <font>
      <sz val="10"/>
      <color theme="1"/>
      <name val="Tw Cen MT"/>
      <family val="2"/>
    </font>
    <font>
      <sz val="11"/>
      <color rgb="FFFF0000"/>
      <name val="Calibri"/>
      <family val="2"/>
      <scheme val="minor"/>
    </font>
    <font>
      <b/>
      <sz val="11"/>
      <color rgb="FFFF0000"/>
      <name val="Calibri"/>
      <family val="2"/>
      <scheme val="minor"/>
    </font>
    <font>
      <b/>
      <sz val="12"/>
      <color rgb="FF000000"/>
      <name val="Calibri"/>
      <family val="2"/>
      <scheme val="minor"/>
    </font>
    <font>
      <sz val="11"/>
      <color theme="1" tint="4.9989318521683403E-2"/>
      <name val="Calibri"/>
      <family val="2"/>
      <scheme val="minor"/>
    </font>
    <font>
      <sz val="12"/>
      <color rgb="FF000000"/>
      <name val="Calibri"/>
      <family val="2"/>
      <scheme val="minor"/>
    </font>
    <font>
      <sz val="12"/>
      <color theme="1"/>
      <name val="Calibri"/>
      <family val="2"/>
      <scheme val="minor"/>
    </font>
    <font>
      <sz val="11"/>
      <color rgb="FF000000"/>
      <name val="Calibri"/>
      <family val="2"/>
      <scheme val="minor"/>
    </font>
    <font>
      <sz val="12"/>
      <color rgb="FFFF0000"/>
      <name val="Calibri"/>
      <family val="2"/>
      <scheme val="minor"/>
    </font>
    <font>
      <sz val="14"/>
      <color theme="1"/>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3" fillId="0" borderId="0" xfId="0" applyFont="1"/>
    <xf numFmtId="0" fontId="3" fillId="2" borderId="0" xfId="0" applyFont="1" applyFill="1"/>
    <xf numFmtId="0" fontId="3" fillId="0" borderId="1" xfId="0" applyFont="1" applyBorder="1"/>
    <xf numFmtId="14" fontId="3" fillId="2" borderId="1" xfId="0" applyNumberFormat="1" applyFont="1" applyFill="1" applyBorder="1"/>
    <xf numFmtId="0" fontId="3" fillId="3" borderId="2" xfId="0" applyFont="1" applyFill="1" applyBorder="1"/>
    <xf numFmtId="0" fontId="3" fillId="3" borderId="3" xfId="0" applyFont="1" applyFill="1" applyBorder="1" applyAlignment="1">
      <alignment horizontal="center" wrapText="1"/>
    </xf>
    <xf numFmtId="14" fontId="3" fillId="0" borderId="0" xfId="0" applyNumberFormat="1" applyFont="1"/>
    <xf numFmtId="0" fontId="0" fillId="0" borderId="0" xfId="0" applyAlignment="1">
      <alignment horizontal="right"/>
    </xf>
    <xf numFmtId="0" fontId="2" fillId="0" borderId="0" xfId="0" applyFont="1"/>
    <xf numFmtId="0" fontId="3" fillId="0" borderId="0" xfId="0" applyFont="1" applyAlignment="1">
      <alignment horizontal="right"/>
    </xf>
    <xf numFmtId="0" fontId="3" fillId="3" borderId="2" xfId="0" applyFont="1" applyFill="1" applyBorder="1" applyAlignment="1">
      <alignment horizontal="right"/>
    </xf>
    <xf numFmtId="43" fontId="0" fillId="0" borderId="6" xfId="0" applyNumberFormat="1" applyBorder="1"/>
    <xf numFmtId="0" fontId="0" fillId="0" borderId="6" xfId="0" applyBorder="1"/>
    <xf numFmtId="0" fontId="6" fillId="0" borderId="11" xfId="0" applyFont="1" applyBorder="1"/>
    <xf numFmtId="0" fontId="7" fillId="0" borderId="10" xfId="0" applyFont="1" applyBorder="1" applyAlignment="1">
      <alignment vertical="center" wrapText="1"/>
    </xf>
    <xf numFmtId="0" fontId="6" fillId="0" borderId="0" xfId="0" applyFont="1"/>
    <xf numFmtId="0" fontId="4" fillId="4" borderId="2" xfId="0" applyFont="1" applyFill="1" applyBorder="1" applyAlignment="1">
      <alignment horizontal="left" vertical="center" wrapText="1"/>
    </xf>
    <xf numFmtId="0" fontId="9" fillId="6" borderId="0" xfId="0" applyFont="1" applyFill="1"/>
    <xf numFmtId="0" fontId="11" fillId="6" borderId="0" xfId="0" applyFont="1" applyFill="1"/>
    <xf numFmtId="0" fontId="0" fillId="0" borderId="11" xfId="0" applyBorder="1"/>
    <xf numFmtId="0" fontId="3" fillId="2" borderId="0" xfId="0" applyFont="1" applyFill="1" applyAlignment="1">
      <alignment horizontal="left"/>
    </xf>
    <xf numFmtId="0" fontId="6" fillId="5" borderId="11" xfId="0" applyFont="1" applyFill="1" applyBorder="1"/>
    <xf numFmtId="0" fontId="0" fillId="0" borderId="5" xfId="0" applyBorder="1"/>
    <xf numFmtId="0" fontId="2" fillId="0" borderId="0" xfId="0" applyFont="1" applyAlignment="1">
      <alignment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2" fillId="0" borderId="12" xfId="0" applyFont="1" applyBorder="1" applyAlignment="1">
      <alignment vertical="center" wrapText="1"/>
    </xf>
    <xf numFmtId="0" fontId="7" fillId="0" borderId="13" xfId="0" applyFont="1" applyBorder="1" applyAlignment="1">
      <alignment vertical="center" wrapText="1"/>
    </xf>
    <xf numFmtId="0" fontId="2" fillId="0" borderId="13" xfId="0" applyFont="1" applyBorder="1" applyAlignment="1">
      <alignment vertical="center" wrapText="1"/>
    </xf>
    <xf numFmtId="0" fontId="12" fillId="0" borderId="0" xfId="0" applyFont="1" applyAlignment="1">
      <alignment vertical="center" wrapText="1"/>
    </xf>
    <xf numFmtId="0" fontId="4" fillId="4" borderId="2" xfId="0" applyFont="1" applyFill="1" applyBorder="1" applyAlignment="1">
      <alignment horizontal="left" vertical="top" wrapText="1"/>
    </xf>
    <xf numFmtId="0" fontId="16" fillId="8" borderId="8" xfId="0" applyFont="1" applyFill="1" applyBorder="1" applyAlignment="1">
      <alignment horizontal="center" vertical="top" wrapText="1"/>
    </xf>
    <xf numFmtId="0" fontId="4" fillId="4" borderId="20" xfId="0" applyFont="1" applyFill="1" applyBorder="1" applyAlignment="1">
      <alignment horizontal="left" vertical="center" wrapText="1"/>
    </xf>
    <xf numFmtId="0" fontId="4"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4" fillId="4" borderId="23"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5" fillId="4" borderId="26" xfId="0" applyFont="1" applyFill="1" applyBorder="1" applyAlignment="1">
      <alignment horizontal="center" vertical="center" wrapText="1"/>
    </xf>
    <xf numFmtId="164" fontId="4" fillId="4" borderId="20" xfId="1" applyNumberFormat="1"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9" fillId="0" borderId="0" xfId="0" applyFont="1"/>
    <xf numFmtId="0" fontId="6" fillId="0" borderId="28" xfId="0" applyFont="1" applyBorder="1"/>
    <xf numFmtId="0" fontId="18" fillId="0" borderId="28" xfId="0" applyFont="1" applyBorder="1" applyAlignment="1">
      <alignment horizontal="center"/>
    </xf>
    <xf numFmtId="43" fontId="19" fillId="5" borderId="11" xfId="1" applyFont="1" applyFill="1" applyBorder="1"/>
    <xf numFmtId="0" fontId="6" fillId="0" borderId="28" xfId="0" applyFont="1" applyBorder="1" applyAlignment="1">
      <alignment horizontal="center"/>
    </xf>
    <xf numFmtId="0" fontId="6" fillId="5" borderId="28" xfId="0" applyFont="1" applyFill="1" applyBorder="1"/>
    <xf numFmtId="165" fontId="17" fillId="0" borderId="4" xfId="0" applyNumberFormat="1" applyFont="1" applyBorder="1" applyAlignment="1">
      <alignment horizontal="center"/>
    </xf>
    <xf numFmtId="43" fontId="10" fillId="0" borderId="29" xfId="1" applyFont="1" applyBorder="1" applyAlignment="1">
      <alignment horizontal="left"/>
    </xf>
    <xf numFmtId="0" fontId="9" fillId="0" borderId="28" xfId="0" applyFont="1" applyBorder="1"/>
    <xf numFmtId="0" fontId="18" fillId="0" borderId="14" xfId="0" applyFont="1" applyBorder="1" applyAlignment="1">
      <alignment horizontal="center"/>
    </xf>
    <xf numFmtId="0" fontId="6" fillId="0" borderId="11" xfId="0" applyFont="1" applyBorder="1" applyAlignment="1">
      <alignment horizontal="center"/>
    </xf>
    <xf numFmtId="0" fontId="18" fillId="0" borderId="11" xfId="0" applyFont="1" applyBorder="1" applyAlignment="1">
      <alignment horizontal="center"/>
    </xf>
    <xf numFmtId="0" fontId="19" fillId="0" borderId="0" xfId="0" applyFont="1"/>
    <xf numFmtId="0" fontId="6" fillId="0" borderId="14" xfId="0" applyFont="1" applyBorder="1" applyAlignment="1">
      <alignment horizontal="center"/>
    </xf>
    <xf numFmtId="43" fontId="6" fillId="5" borderId="11" xfId="1" applyFont="1" applyFill="1" applyBorder="1"/>
    <xf numFmtId="0" fontId="15" fillId="0" borderId="0" xfId="0" applyFont="1"/>
    <xf numFmtId="0" fontId="20" fillId="0" borderId="0" xfId="0" applyFont="1"/>
    <xf numFmtId="0" fontId="21" fillId="0" borderId="0" xfId="0" applyFont="1"/>
    <xf numFmtId="0" fontId="19" fillId="0" borderId="11" xfId="0" applyFont="1" applyBorder="1"/>
    <xf numFmtId="0" fontId="21" fillId="0" borderId="11" xfId="0" applyFont="1" applyBorder="1" applyAlignment="1">
      <alignment horizontal="center"/>
    </xf>
    <xf numFmtId="0" fontId="19" fillId="0" borderId="11" xfId="0" applyFont="1" applyBorder="1" applyAlignment="1">
      <alignment horizontal="center"/>
    </xf>
    <xf numFmtId="0" fontId="21" fillId="0" borderId="11" xfId="0" applyFont="1" applyBorder="1"/>
    <xf numFmtId="0" fontId="6" fillId="9" borderId="11" xfId="0" applyFont="1" applyFill="1" applyBorder="1"/>
    <xf numFmtId="0" fontId="18" fillId="9" borderId="11" xfId="0" applyFont="1" applyFill="1" applyBorder="1" applyAlignment="1">
      <alignment horizontal="center"/>
    </xf>
    <xf numFmtId="0" fontId="6" fillId="9" borderId="11" xfId="0" applyFont="1" applyFill="1" applyBorder="1" applyAlignment="1">
      <alignment horizontal="center"/>
    </xf>
    <xf numFmtId="165" fontId="4" fillId="9" borderId="4" xfId="1" applyNumberFormat="1" applyFont="1" applyFill="1" applyBorder="1" applyAlignment="1">
      <alignment horizontal="center"/>
    </xf>
    <xf numFmtId="165" fontId="4" fillId="9" borderId="4" xfId="0" applyNumberFormat="1" applyFont="1" applyFill="1" applyBorder="1" applyAlignment="1">
      <alignment horizontal="center"/>
    </xf>
    <xf numFmtId="0" fontId="4" fillId="9" borderId="4" xfId="0" applyFont="1" applyFill="1" applyBorder="1" applyAlignment="1">
      <alignment horizontal="center"/>
    </xf>
    <xf numFmtId="0" fontId="0" fillId="9" borderId="11" xfId="0" applyFill="1" applyBorder="1"/>
    <xf numFmtId="0" fontId="6" fillId="9" borderId="30" xfId="0" applyFont="1" applyFill="1" applyBorder="1"/>
    <xf numFmtId="0" fontId="6" fillId="9" borderId="15" xfId="0" applyFont="1" applyFill="1" applyBorder="1" applyAlignment="1">
      <alignment horizontal="center"/>
    </xf>
    <xf numFmtId="0" fontId="6" fillId="9" borderId="31" xfId="0" applyFont="1" applyFill="1" applyBorder="1"/>
    <xf numFmtId="0" fontId="6" fillId="9" borderId="16" xfId="0" applyFont="1" applyFill="1" applyBorder="1" applyAlignment="1">
      <alignment horizontal="center"/>
    </xf>
    <xf numFmtId="0" fontId="6" fillId="9" borderId="32" xfId="0" applyFont="1" applyFill="1" applyBorder="1"/>
    <xf numFmtId="0" fontId="6" fillId="9" borderId="17" xfId="0" applyFont="1" applyFill="1" applyBorder="1" applyAlignment="1">
      <alignment horizontal="center"/>
    </xf>
    <xf numFmtId="165" fontId="17" fillId="9" borderId="4" xfId="0" applyNumberFormat="1" applyFont="1" applyFill="1" applyBorder="1" applyAlignment="1">
      <alignment horizontal="center"/>
    </xf>
    <xf numFmtId="0" fontId="19" fillId="0" borderId="11" xfId="0" applyFont="1" applyBorder="1" applyAlignment="1">
      <alignment wrapText="1"/>
    </xf>
    <xf numFmtId="43" fontId="6" fillId="5" borderId="28" xfId="1" applyFont="1" applyFill="1" applyBorder="1"/>
    <xf numFmtId="43" fontId="6" fillId="5" borderId="4" xfId="1" applyFont="1" applyFill="1" applyBorder="1"/>
    <xf numFmtId="0" fontId="6" fillId="0" borderId="33" xfId="0" applyFont="1" applyBorder="1"/>
    <xf numFmtId="0" fontId="6" fillId="0" borderId="33" xfId="0" applyFont="1" applyBorder="1" applyAlignment="1">
      <alignment horizontal="center"/>
    </xf>
    <xf numFmtId="43" fontId="19" fillId="5" borderId="18" xfId="1" applyFont="1" applyFill="1" applyBorder="1"/>
    <xf numFmtId="43" fontId="19" fillId="5" borderId="4" xfId="1" applyFont="1" applyFill="1" applyBorder="1"/>
    <xf numFmtId="0" fontId="19" fillId="0" borderId="33" xfId="0" applyFont="1" applyBorder="1"/>
    <xf numFmtId="0" fontId="22" fillId="0" borderId="33" xfId="0" applyFont="1" applyBorder="1" applyAlignment="1">
      <alignment horizontal="center"/>
    </xf>
    <xf numFmtId="0" fontId="22" fillId="5" borderId="18" xfId="0" applyFont="1" applyFill="1" applyBorder="1"/>
    <xf numFmtId="166" fontId="19" fillId="5" borderId="11" xfId="0" applyNumberFormat="1" applyFont="1" applyFill="1" applyBorder="1"/>
    <xf numFmtId="0" fontId="19" fillId="0" borderId="28" xfId="0" applyFont="1" applyBorder="1"/>
    <xf numFmtId="0" fontId="20" fillId="0" borderId="28" xfId="0" applyFont="1" applyBorder="1" applyAlignment="1">
      <alignment horizontal="center"/>
    </xf>
    <xf numFmtId="0" fontId="20" fillId="0" borderId="11" xfId="0" applyFont="1" applyBorder="1" applyAlignment="1">
      <alignment horizontal="center"/>
    </xf>
    <xf numFmtId="0" fontId="23" fillId="0" borderId="0" xfId="0" applyFont="1"/>
    <xf numFmtId="1" fontId="0" fillId="0" borderId="0" xfId="1" applyNumberFormat="1" applyFont="1"/>
    <xf numFmtId="0" fontId="6" fillId="10" borderId="11" xfId="0" applyFont="1" applyFill="1" applyBorder="1"/>
    <xf numFmtId="0" fontId="18" fillId="10" borderId="11" xfId="0" applyFont="1" applyFill="1" applyBorder="1" applyAlignment="1">
      <alignment horizontal="center"/>
    </xf>
    <xf numFmtId="0" fontId="18" fillId="10" borderId="14" xfId="0" applyFont="1" applyFill="1" applyBorder="1" applyAlignment="1">
      <alignment horizontal="center"/>
    </xf>
    <xf numFmtId="0" fontId="6" fillId="10" borderId="11" xfId="0" applyFont="1" applyFill="1" applyBorder="1" applyAlignment="1">
      <alignment horizontal="center"/>
    </xf>
    <xf numFmtId="165" fontId="17" fillId="10" borderId="4" xfId="0" applyNumberFormat="1" applyFont="1" applyFill="1" applyBorder="1" applyAlignment="1">
      <alignment horizontal="center"/>
    </xf>
    <xf numFmtId="43" fontId="10" fillId="10" borderId="29" xfId="1" applyFont="1" applyFill="1" applyBorder="1" applyAlignment="1">
      <alignment horizontal="left"/>
    </xf>
    <xf numFmtId="0" fontId="4" fillId="4" borderId="3" xfId="0" applyFont="1" applyFill="1" applyBorder="1" applyAlignment="1">
      <alignment horizontal="center" vertical="top" wrapText="1"/>
    </xf>
    <xf numFmtId="0" fontId="4" fillId="4" borderId="19" xfId="0" applyFont="1" applyFill="1" applyBorder="1" applyAlignment="1">
      <alignment horizontal="center" vertical="top" wrapText="1"/>
    </xf>
    <xf numFmtId="0" fontId="9" fillId="7" borderId="0" xfId="0" applyFont="1" applyFill="1" applyAlignment="1">
      <alignment horizontal="left" vertical="top" wrapText="1"/>
    </xf>
    <xf numFmtId="0" fontId="4" fillId="4" borderId="3" xfId="0" applyFont="1" applyFill="1" applyBorder="1" applyAlignment="1">
      <alignment horizontal="center" vertical="top" wrapText="1"/>
    </xf>
    <xf numFmtId="0" fontId="4" fillId="4" borderId="19" xfId="0" applyFont="1" applyFill="1" applyBorder="1" applyAlignment="1">
      <alignment horizontal="center" vertical="top" wrapText="1"/>
    </xf>
    <xf numFmtId="0" fontId="8" fillId="8" borderId="0" xfId="0" applyFont="1" applyFill="1" applyAlignment="1">
      <alignment horizontal="center"/>
    </xf>
    <xf numFmtId="0" fontId="4" fillId="4" borderId="11" xfId="0" applyFont="1" applyFill="1" applyBorder="1" applyAlignment="1">
      <alignment horizontal="center" vertical="center" wrapText="1"/>
    </xf>
    <xf numFmtId="0" fontId="0" fillId="0" borderId="11" xfId="0" applyBorder="1" applyAlignment="1">
      <alignment vertical="center"/>
    </xf>
    <xf numFmtId="0" fontId="4" fillId="4" borderId="2" xfId="0" applyFont="1" applyFill="1" applyBorder="1" applyAlignment="1">
      <alignment horizontal="center" vertical="top" wrapText="1"/>
    </xf>
    <xf numFmtId="0" fontId="0" fillId="0" borderId="19" xfId="0" applyBorder="1" applyAlignment="1">
      <alignment horizontal="center" vertical="top" wrapText="1"/>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cellXfs>
  <cellStyles count="8">
    <cellStyle name="Comma" xfId="1" builtinId="3"/>
    <cellStyle name="Comma 2" xfId="3" xr:uid="{A3DEB357-936C-4AA3-A6F0-F3D740DFF8BB}"/>
    <cellStyle name="Comma 2 2" xfId="7" xr:uid="{FC799D66-246D-4381-84EC-457542CEED2D}"/>
    <cellStyle name="Comma 2 3" xfId="5" xr:uid="{43126085-04F8-48BB-9CAF-3167E37BDD4E}"/>
    <cellStyle name="Comma 3" xfId="2" xr:uid="{86B25268-0F79-4532-959A-54227C2AD67B}"/>
    <cellStyle name="Comma 3 2" xfId="6" xr:uid="{FC5006B2-3411-4C64-99C9-F8C8DB6DB830}"/>
    <cellStyle name="Comma 4" xfId="4" xr:uid="{4D480258-B9E5-4068-BBA4-F110F0DCD9B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958-1A18-44C4-B9DF-59FC0AB32F4A}">
  <dimension ref="A1:E87"/>
  <sheetViews>
    <sheetView topLeftCell="A56" zoomScale="85" zoomScaleNormal="85" workbookViewId="0">
      <selection activeCell="B50" sqref="B50"/>
    </sheetView>
  </sheetViews>
  <sheetFormatPr defaultRowHeight="15"/>
  <cols>
    <col min="1" max="1" width="50" customWidth="1"/>
    <col min="2" max="2" width="29.140625" customWidth="1"/>
    <col min="3" max="3" width="11.42578125" customWidth="1"/>
  </cols>
  <sheetData>
    <row r="1" spans="1:5" ht="18.75">
      <c r="A1" s="1" t="s">
        <v>0</v>
      </c>
      <c r="B1" s="21" t="s">
        <v>1</v>
      </c>
      <c r="C1" s="21"/>
      <c r="D1" s="1"/>
      <c r="E1" s="1"/>
    </row>
    <row r="2" spans="1:5" ht="18.75">
      <c r="A2" s="1" t="s">
        <v>2</v>
      </c>
      <c r="B2" s="2" t="s">
        <v>3</v>
      </c>
      <c r="C2" s="2"/>
      <c r="D2" s="1"/>
      <c r="E2" s="1"/>
    </row>
    <row r="3" spans="1:5" ht="19.5" thickBot="1">
      <c r="A3" s="3" t="s">
        <v>4</v>
      </c>
      <c r="B3" s="4" t="s">
        <v>5</v>
      </c>
      <c r="C3" s="4"/>
      <c r="D3" s="7"/>
      <c r="E3" s="7"/>
    </row>
    <row r="4" spans="1:5" ht="19.5" thickBot="1">
      <c r="A4" s="1"/>
      <c r="E4" s="7"/>
    </row>
    <row r="5" spans="1:5" ht="18.75">
      <c r="A5" s="5" t="s">
        <v>6</v>
      </c>
      <c r="B5" s="6"/>
      <c r="C5" s="11" t="s">
        <v>7</v>
      </c>
    </row>
    <row r="6" spans="1:5" ht="18.75">
      <c r="B6" s="10" t="s">
        <v>8</v>
      </c>
      <c r="C6" s="10" t="s">
        <v>8</v>
      </c>
    </row>
    <row r="8" spans="1:5" ht="18.75">
      <c r="A8" s="1" t="s">
        <v>9</v>
      </c>
      <c r="B8" s="8">
        <v>1300</v>
      </c>
      <c r="C8" s="23">
        <f>B8</f>
        <v>1300</v>
      </c>
    </row>
    <row r="10" spans="1:5" ht="18.75">
      <c r="A10" s="1" t="s">
        <v>10</v>
      </c>
    </row>
    <row r="11" spans="1:5">
      <c r="A11" t="s">
        <v>11</v>
      </c>
      <c r="B11">
        <v>1500</v>
      </c>
    </row>
    <row r="12" spans="1:5">
      <c r="A12" t="s">
        <v>12</v>
      </c>
      <c r="B12">
        <v>600</v>
      </c>
    </row>
    <row r="14" spans="1:5">
      <c r="A14" s="9" t="s">
        <v>13</v>
      </c>
      <c r="C14" s="23">
        <f>SUM(B11:B14)</f>
        <v>2100</v>
      </c>
    </row>
    <row r="16" spans="1:5" ht="18.75">
      <c r="A16" s="1" t="s">
        <v>14</v>
      </c>
    </row>
    <row r="17" spans="1:3">
      <c r="A17" t="s">
        <v>15</v>
      </c>
      <c r="B17" s="8">
        <v>300</v>
      </c>
    </row>
    <row r="18" spans="1:3">
      <c r="B18" s="8"/>
    </row>
    <row r="19" spans="1:3">
      <c r="A19" t="s">
        <v>16</v>
      </c>
      <c r="B19" s="8">
        <v>120</v>
      </c>
    </row>
    <row r="20" spans="1:3">
      <c r="A20" t="s">
        <v>17</v>
      </c>
      <c r="B20" s="8">
        <v>564</v>
      </c>
    </row>
    <row r="21" spans="1:3">
      <c r="A21" t="s">
        <v>18</v>
      </c>
      <c r="B21" s="8">
        <v>135</v>
      </c>
    </row>
    <row r="22" spans="1:3">
      <c r="A22" t="s">
        <v>19</v>
      </c>
      <c r="B22" s="8">
        <v>0</v>
      </c>
    </row>
    <row r="24" spans="1:3">
      <c r="A24" s="9" t="s">
        <v>13</v>
      </c>
      <c r="C24" s="23">
        <f>SUM(B17:B24)</f>
        <v>1119</v>
      </c>
    </row>
    <row r="25" spans="1:3" ht="16.899999999999999" customHeight="1"/>
    <row r="27" spans="1:3" ht="18.75">
      <c r="A27" s="1" t="s">
        <v>20</v>
      </c>
    </row>
    <row r="28" spans="1:3" ht="15.75">
      <c r="A28" s="16" t="s">
        <v>21</v>
      </c>
      <c r="B28">
        <f>'Ring fenced grants'!L5</f>
        <v>0</v>
      </c>
    </row>
    <row r="29" spans="1:3" ht="28.5">
      <c r="A29" s="30" t="s">
        <v>22</v>
      </c>
      <c r="B29">
        <f>'Ring fenced grants'!L6+'Ring fenced grants'!L7</f>
        <v>0</v>
      </c>
    </row>
    <row r="30" spans="1:3">
      <c r="A30" s="30" t="s">
        <v>23</v>
      </c>
      <c r="B30">
        <f>'Ring fenced grants'!L8</f>
        <v>0</v>
      </c>
    </row>
    <row r="31" spans="1:3" ht="15.75">
      <c r="A31" s="16" t="s">
        <v>24</v>
      </c>
      <c r="B31">
        <f>'Ring fenced grants'!L10</f>
        <v>0</v>
      </c>
    </row>
    <row r="32" spans="1:3" ht="15.75">
      <c r="A32" s="16" t="s">
        <v>25</v>
      </c>
      <c r="B32">
        <f>'Ring fenced grants'!L13</f>
        <v>0</v>
      </c>
    </row>
    <row r="33" spans="1:2" ht="15.75">
      <c r="A33" s="16" t="s">
        <v>26</v>
      </c>
      <c r="B33">
        <f>'Ring fenced grants'!L17</f>
        <v>0</v>
      </c>
    </row>
    <row r="34" spans="1:2" ht="15.75">
      <c r="A34" s="16" t="s">
        <v>27</v>
      </c>
      <c r="B34">
        <f>'Ring fenced grants'!L11</f>
        <v>0</v>
      </c>
    </row>
    <row r="35" spans="1:2" ht="15.75">
      <c r="A35" s="16" t="s">
        <v>28</v>
      </c>
      <c r="B35">
        <f>'Ring fenced grants'!L19</f>
        <v>0</v>
      </c>
    </row>
    <row r="36" spans="1:2" ht="15.75">
      <c r="A36" s="16" t="s">
        <v>29</v>
      </c>
      <c r="B36">
        <f>'Ring fenced grants'!L21</f>
        <v>0</v>
      </c>
    </row>
    <row r="37" spans="1:2" ht="15.75">
      <c r="A37" s="16" t="s">
        <v>30</v>
      </c>
      <c r="B37">
        <f>'Ring fenced grants'!L12</f>
        <v>0</v>
      </c>
    </row>
    <row r="38" spans="1:2" ht="15.75">
      <c r="A38" s="16" t="s">
        <v>31</v>
      </c>
      <c r="B38">
        <f>'Ring fenced grants'!L14</f>
        <v>0</v>
      </c>
    </row>
    <row r="39" spans="1:2" ht="15.75">
      <c r="A39" s="16" t="s">
        <v>32</v>
      </c>
      <c r="B39">
        <f>'Ring fenced grants'!L35+'Ring fenced grants'!L36</f>
        <v>0</v>
      </c>
    </row>
    <row r="40" spans="1:2" ht="15.75">
      <c r="A40" s="16" t="s">
        <v>33</v>
      </c>
      <c r="B40">
        <f>'Ring fenced grants'!L16</f>
        <v>0</v>
      </c>
    </row>
    <row r="41" spans="1:2" ht="15.75">
      <c r="A41" s="16" t="s">
        <v>34</v>
      </c>
      <c r="B41">
        <f>'Ring fenced grants'!L29</f>
        <v>0</v>
      </c>
    </row>
    <row r="42" spans="1:2" ht="18.75">
      <c r="A42" s="95" t="s">
        <v>35</v>
      </c>
      <c r="B42">
        <f>'Ring fenced grants'!L30</f>
        <v>0</v>
      </c>
    </row>
    <row r="43" spans="1:2" ht="18.75">
      <c r="A43" s="1"/>
    </row>
    <row r="44" spans="1:2" ht="15.75">
      <c r="A44" s="16" t="s">
        <v>36</v>
      </c>
      <c r="B44">
        <f>'Ring fenced grants'!L9</f>
        <v>0</v>
      </c>
    </row>
    <row r="45" spans="1:2" ht="15.75">
      <c r="A45" s="16" t="s">
        <v>37</v>
      </c>
      <c r="B45">
        <f>'Ring fenced grants'!L20</f>
        <v>0</v>
      </c>
    </row>
    <row r="46" spans="1:2" ht="15.75">
      <c r="A46" s="16" t="s">
        <v>38</v>
      </c>
      <c r="B46">
        <f>'Ring fenced grants'!L22</f>
        <v>0</v>
      </c>
    </row>
    <row r="47" spans="1:2" ht="15.75">
      <c r="A47" s="16" t="s">
        <v>39</v>
      </c>
      <c r="B47">
        <f>'Ring fenced grants'!L32+'Ring fenced grants'!L33+'Ring fenced grants'!L34+'Ring fenced grants'!L37</f>
        <v>0</v>
      </c>
    </row>
    <row r="48" spans="1:2" ht="15.75">
      <c r="A48" s="16" t="s">
        <v>40</v>
      </c>
      <c r="B48">
        <f>'Ring fenced grants'!L15</f>
        <v>0</v>
      </c>
    </row>
    <row r="49" spans="1:5" ht="18.75">
      <c r="A49" s="95" t="s">
        <v>41</v>
      </c>
      <c r="B49">
        <f>'Ring fenced grants'!L31</f>
        <v>0</v>
      </c>
    </row>
    <row r="50" spans="1:5">
      <c r="A50" s="9" t="s">
        <v>13</v>
      </c>
      <c r="C50" s="23">
        <f>SUM(B28:B49)</f>
        <v>0</v>
      </c>
    </row>
    <row r="51" spans="1:5" ht="18.75">
      <c r="A51" s="1"/>
    </row>
    <row r="52" spans="1:5" ht="15.75" thickBot="1">
      <c r="A52" s="9" t="s">
        <v>7</v>
      </c>
      <c r="C52" s="13">
        <f>SUM(C8:C51)</f>
        <v>4519</v>
      </c>
    </row>
    <row r="53" spans="1:5" ht="16.5" thickTop="1" thickBot="1"/>
    <row r="54" spans="1:5" ht="18.75">
      <c r="A54" s="5" t="s">
        <v>42</v>
      </c>
    </row>
    <row r="55" spans="1:5">
      <c r="A55" s="30" t="s">
        <v>43</v>
      </c>
      <c r="B55">
        <v>0</v>
      </c>
    </row>
    <row r="56" spans="1:5">
      <c r="A56" s="30" t="s">
        <v>44</v>
      </c>
      <c r="B56">
        <v>0</v>
      </c>
    </row>
    <row r="57" spans="1:5">
      <c r="A57" s="30" t="s">
        <v>45</v>
      </c>
      <c r="B57">
        <v>0</v>
      </c>
    </row>
    <row r="58" spans="1:5">
      <c r="A58" s="30" t="s">
        <v>46</v>
      </c>
      <c r="B58">
        <v>0</v>
      </c>
    </row>
    <row r="59" spans="1:5" ht="15.75">
      <c r="A59" s="16" t="s">
        <v>47</v>
      </c>
      <c r="B59">
        <v>0</v>
      </c>
    </row>
    <row r="60" spans="1:5" ht="15.75">
      <c r="A60" s="16" t="s">
        <v>48</v>
      </c>
      <c r="B60">
        <v>0</v>
      </c>
      <c r="E60" s="60" t="s">
        <v>49</v>
      </c>
    </row>
    <row r="61" spans="1:5">
      <c r="A61" s="30" t="s">
        <v>50</v>
      </c>
      <c r="B61">
        <v>0</v>
      </c>
    </row>
    <row r="62" spans="1:5">
      <c r="B62">
        <v>0</v>
      </c>
    </row>
    <row r="63" spans="1:5">
      <c r="A63" s="30"/>
    </row>
    <row r="64" spans="1:5" ht="15.75" thickBot="1">
      <c r="A64" s="9" t="s">
        <v>7</v>
      </c>
      <c r="C64" s="13">
        <f>SUM(B55:B63)</f>
        <v>0</v>
      </c>
    </row>
    <row r="65" spans="1:3" ht="16.5" thickTop="1" thickBot="1"/>
    <row r="66" spans="1:3" ht="18.75">
      <c r="A66" s="5" t="s">
        <v>51</v>
      </c>
    </row>
    <row r="67" spans="1:3">
      <c r="A67" t="s">
        <v>52</v>
      </c>
      <c r="B67">
        <v>0</v>
      </c>
    </row>
    <row r="68" spans="1:3">
      <c r="A68" t="s">
        <v>53</v>
      </c>
      <c r="B68">
        <v>0</v>
      </c>
    </row>
    <row r="69" spans="1:3">
      <c r="A69" t="s">
        <v>54</v>
      </c>
      <c r="B69">
        <v>0</v>
      </c>
    </row>
    <row r="70" spans="1:3">
      <c r="A70" t="s">
        <v>55</v>
      </c>
      <c r="B70">
        <v>0</v>
      </c>
    </row>
    <row r="71" spans="1:3">
      <c r="A71" t="s">
        <v>56</v>
      </c>
      <c r="B71">
        <v>0</v>
      </c>
    </row>
    <row r="72" spans="1:3" ht="15.75" thickBot="1">
      <c r="A72" s="9" t="s">
        <v>7</v>
      </c>
      <c r="C72" s="13">
        <f>SUM(B67:B71)</f>
        <v>0</v>
      </c>
    </row>
    <row r="73" spans="1:3" ht="15.75" thickTop="1"/>
    <row r="74" spans="1:3" ht="15.75" thickBot="1"/>
    <row r="75" spans="1:3" ht="18.75">
      <c r="A75" s="5" t="s">
        <v>57</v>
      </c>
      <c r="B75" s="6"/>
      <c r="C75" s="11" t="s">
        <v>7</v>
      </c>
    </row>
    <row r="76" spans="1:3" ht="18.75">
      <c r="B76" s="10" t="s">
        <v>8</v>
      </c>
      <c r="C76" s="10" t="s">
        <v>8</v>
      </c>
    </row>
    <row r="77" spans="1:3">
      <c r="A77" t="s">
        <v>58</v>
      </c>
      <c r="C77" s="96">
        <v>10000</v>
      </c>
    </row>
    <row r="78" spans="1:3">
      <c r="A78" t="s">
        <v>59</v>
      </c>
      <c r="C78" s="96">
        <v>10000</v>
      </c>
    </row>
    <row r="79" spans="1:3">
      <c r="A79" t="s">
        <v>60</v>
      </c>
      <c r="C79" s="96">
        <v>10000</v>
      </c>
    </row>
    <row r="80" spans="1:3">
      <c r="A80" t="s">
        <v>61</v>
      </c>
      <c r="C80" s="96">
        <v>10000</v>
      </c>
    </row>
    <row r="81" spans="1:3">
      <c r="C81" s="96"/>
    </row>
    <row r="82" spans="1:3">
      <c r="A82" t="s">
        <v>62</v>
      </c>
      <c r="C82" s="96">
        <v>10000</v>
      </c>
    </row>
    <row r="83" spans="1:3">
      <c r="A83" t="s">
        <v>63</v>
      </c>
      <c r="C83" s="96">
        <v>10000</v>
      </c>
    </row>
    <row r="86" spans="1:3" ht="15.75" thickBot="1">
      <c r="A86" s="9" t="s">
        <v>7</v>
      </c>
      <c r="C86" s="12">
        <f>SUM(C77:C83)</f>
        <v>60000</v>
      </c>
    </row>
    <row r="87" spans="1:3" ht="15.75" thickTop="1"/>
  </sheetData>
  <pageMargins left="0.23622047244094491" right="0.23622047244094491" top="0.74803149606299213" bottom="0.74803149606299213" header="0.31496062992125984" footer="0.31496062992125984"/>
  <pageSetup paperSize="9"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B1:O40"/>
  <sheetViews>
    <sheetView tabSelected="1" workbookViewId="0">
      <selection activeCell="N26" sqref="N26"/>
    </sheetView>
  </sheetViews>
  <sheetFormatPr defaultRowHeight="15"/>
  <cols>
    <col min="1" max="1" width="5.42578125" customWidth="1"/>
    <col min="2" max="2" width="43" customWidth="1"/>
    <col min="3" max="3" width="10.85546875" customWidth="1"/>
    <col min="4" max="4" width="15.42578125" bestFit="1" customWidth="1"/>
    <col min="5" max="5" width="11.140625" customWidth="1"/>
    <col min="6" max="6" width="11.42578125" customWidth="1"/>
    <col min="7" max="7" width="49.28515625" customWidth="1"/>
    <col min="8" max="8" width="12.85546875" bestFit="1" customWidth="1"/>
    <col min="9" max="9" width="12.42578125" customWidth="1"/>
    <col min="10" max="10" width="20.5703125" customWidth="1"/>
    <col min="11" max="11" width="11.7109375" customWidth="1"/>
    <col min="12" max="12" width="15.5703125" customWidth="1"/>
    <col min="13" max="13" width="9.42578125" customWidth="1"/>
    <col min="14" max="14" width="22.42578125" customWidth="1"/>
  </cols>
  <sheetData>
    <row r="1" spans="2:15" ht="23.25">
      <c r="B1" s="108" t="s">
        <v>64</v>
      </c>
      <c r="C1" s="108"/>
      <c r="D1" s="108"/>
      <c r="E1" s="108"/>
      <c r="F1" s="108"/>
      <c r="G1" s="108"/>
      <c r="H1" s="108"/>
      <c r="I1" s="108"/>
      <c r="J1" s="108"/>
      <c r="K1" s="108"/>
      <c r="L1" s="108"/>
      <c r="M1" s="108"/>
      <c r="N1" s="108"/>
    </row>
    <row r="2" spans="2:15" ht="15.75" thickBot="1"/>
    <row r="3" spans="2:15" ht="32.25" thickBot="1">
      <c r="B3" s="17" t="s">
        <v>65</v>
      </c>
      <c r="C3" s="109" t="s">
        <v>66</v>
      </c>
      <c r="D3" s="110"/>
      <c r="E3" s="106" t="s">
        <v>67</v>
      </c>
      <c r="F3" s="107"/>
      <c r="G3" s="103"/>
      <c r="H3" s="111" t="s">
        <v>68</v>
      </c>
      <c r="I3" s="106"/>
      <c r="J3" s="31" t="s">
        <v>69</v>
      </c>
      <c r="K3" s="111" t="s">
        <v>70</v>
      </c>
      <c r="L3" s="112"/>
      <c r="M3" s="32" t="s">
        <v>71</v>
      </c>
      <c r="N3" s="104" t="s">
        <v>72</v>
      </c>
    </row>
    <row r="4" spans="2:15" ht="32.25" thickBot="1">
      <c r="B4" s="33"/>
      <c r="C4" s="34" t="s">
        <v>73</v>
      </c>
      <c r="D4" s="35" t="s">
        <v>74</v>
      </c>
      <c r="E4" s="36" t="s">
        <v>73</v>
      </c>
      <c r="F4" s="37" t="s">
        <v>74</v>
      </c>
      <c r="G4" s="38"/>
      <c r="H4" s="39" t="s">
        <v>73</v>
      </c>
      <c r="I4" s="40" t="s">
        <v>74</v>
      </c>
      <c r="J4" s="41" t="s">
        <v>8</v>
      </c>
      <c r="K4" s="39" t="s">
        <v>73</v>
      </c>
      <c r="L4" s="42" t="s">
        <v>75</v>
      </c>
      <c r="M4" s="43"/>
      <c r="N4" s="44"/>
    </row>
    <row r="5" spans="2:15" s="45" customFormat="1" ht="15.75">
      <c r="B5" s="46" t="s">
        <v>76</v>
      </c>
      <c r="C5" s="47">
        <v>2160</v>
      </c>
      <c r="D5" s="48"/>
      <c r="E5" s="49">
        <v>3150</v>
      </c>
      <c r="F5" s="48"/>
      <c r="G5" s="46" t="s">
        <v>77</v>
      </c>
      <c r="H5" s="49">
        <v>4730</v>
      </c>
      <c r="I5" s="50"/>
      <c r="J5" s="51">
        <f>F5-I5</f>
        <v>0</v>
      </c>
      <c r="K5" s="47">
        <v>2160</v>
      </c>
      <c r="L5" s="51">
        <f>D5+J5</f>
        <v>0</v>
      </c>
      <c r="M5" s="52">
        <f t="shared" ref="M5:M22" si="0">IF((J5+D5)&lt;0,"Grant received Exceeded",J5+D5)</f>
        <v>0</v>
      </c>
      <c r="N5" s="53"/>
    </row>
    <row r="6" spans="2:15" ht="15.75">
      <c r="B6" s="14" t="s">
        <v>43</v>
      </c>
      <c r="C6" s="54">
        <v>2160</v>
      </c>
      <c r="D6" s="48"/>
      <c r="E6" s="55">
        <v>3151</v>
      </c>
      <c r="F6" s="48"/>
      <c r="G6" s="14" t="s">
        <v>78</v>
      </c>
      <c r="H6" s="55">
        <v>4731</v>
      </c>
      <c r="I6" s="50"/>
      <c r="J6" s="51">
        <f t="shared" ref="J6:J37" si="1">F6-I6</f>
        <v>0</v>
      </c>
      <c r="K6" s="54">
        <v>2160</v>
      </c>
      <c r="L6" s="51">
        <f t="shared" ref="L6:L37" si="2">D6+J6</f>
        <v>0</v>
      </c>
      <c r="M6" s="52">
        <f t="shared" si="0"/>
        <v>0</v>
      </c>
      <c r="N6" s="20"/>
    </row>
    <row r="7" spans="2:15" ht="15.75">
      <c r="B7" s="14" t="s">
        <v>79</v>
      </c>
      <c r="C7" s="56">
        <v>2160</v>
      </c>
      <c r="D7" s="48"/>
      <c r="E7" s="55">
        <v>3152</v>
      </c>
      <c r="F7" s="48"/>
      <c r="G7" s="57" t="s">
        <v>80</v>
      </c>
      <c r="H7" s="55">
        <v>4113</v>
      </c>
      <c r="I7" s="50"/>
      <c r="J7" s="51">
        <f t="shared" si="1"/>
        <v>0</v>
      </c>
      <c r="K7" s="56">
        <v>2160</v>
      </c>
      <c r="L7" s="51">
        <f t="shared" si="2"/>
        <v>0</v>
      </c>
      <c r="M7" s="52">
        <f t="shared" si="0"/>
        <v>0</v>
      </c>
      <c r="N7" s="20"/>
    </row>
    <row r="8" spans="2:15" ht="15.75">
      <c r="B8" s="14" t="s">
        <v>81</v>
      </c>
      <c r="C8" s="54">
        <v>2160</v>
      </c>
      <c r="D8" s="48"/>
      <c r="E8" s="55">
        <v>3330</v>
      </c>
      <c r="F8" s="48"/>
      <c r="G8" s="14" t="s">
        <v>82</v>
      </c>
      <c r="H8" s="55">
        <v>4740</v>
      </c>
      <c r="I8" s="50"/>
      <c r="J8" s="51">
        <f t="shared" si="1"/>
        <v>0</v>
      </c>
      <c r="K8" s="54">
        <v>2160</v>
      </c>
      <c r="L8" s="51">
        <f t="shared" si="2"/>
        <v>0</v>
      </c>
      <c r="M8" s="52">
        <f t="shared" si="0"/>
        <v>0</v>
      </c>
      <c r="N8" s="20"/>
    </row>
    <row r="9" spans="2:15" ht="15.75">
      <c r="B9" s="14" t="s">
        <v>36</v>
      </c>
      <c r="C9" s="56">
        <v>2160</v>
      </c>
      <c r="D9" s="48"/>
      <c r="E9" s="55">
        <v>3155</v>
      </c>
      <c r="F9" s="48"/>
      <c r="G9" s="14" t="s">
        <v>83</v>
      </c>
      <c r="H9" s="58">
        <v>4641</v>
      </c>
      <c r="I9" s="50"/>
      <c r="J9" s="51">
        <f t="shared" si="1"/>
        <v>0</v>
      </c>
      <c r="K9" s="56">
        <v>2160</v>
      </c>
      <c r="L9" s="51">
        <f>D9+J9</f>
        <v>0</v>
      </c>
      <c r="M9" s="52">
        <f t="shared" si="0"/>
        <v>0</v>
      </c>
      <c r="N9" s="20"/>
    </row>
    <row r="10" spans="2:15" ht="15.75">
      <c r="B10" s="14" t="s">
        <v>24</v>
      </c>
      <c r="C10" s="54">
        <v>2170</v>
      </c>
      <c r="D10" s="48"/>
      <c r="E10" s="55">
        <v>3240</v>
      </c>
      <c r="F10" s="48"/>
      <c r="G10" s="14" t="s">
        <v>84</v>
      </c>
      <c r="H10" s="55">
        <v>4150</v>
      </c>
      <c r="I10" s="50"/>
      <c r="J10" s="51">
        <f t="shared" si="1"/>
        <v>0</v>
      </c>
      <c r="K10" s="54">
        <v>2170</v>
      </c>
      <c r="L10" s="51">
        <f t="shared" si="2"/>
        <v>0</v>
      </c>
      <c r="M10" s="52">
        <f t="shared" si="0"/>
        <v>0</v>
      </c>
      <c r="N10" s="20"/>
    </row>
    <row r="11" spans="2:15" ht="15.75">
      <c r="B11" s="14" t="s">
        <v>27</v>
      </c>
      <c r="C11" s="56">
        <v>2167</v>
      </c>
      <c r="D11" s="59"/>
      <c r="E11" s="55">
        <v>3190</v>
      </c>
      <c r="F11" s="48"/>
      <c r="G11" s="14" t="s">
        <v>85</v>
      </c>
      <c r="H11" s="55" t="s">
        <v>86</v>
      </c>
      <c r="I11" s="50"/>
      <c r="J11" s="51">
        <f t="shared" si="1"/>
        <v>0</v>
      </c>
      <c r="K11" s="56">
        <v>2167</v>
      </c>
      <c r="L11" s="51">
        <f t="shared" si="2"/>
        <v>0</v>
      </c>
      <c r="M11" s="52">
        <f t="shared" si="0"/>
        <v>0</v>
      </c>
      <c r="N11" s="20"/>
      <c r="O11" s="60"/>
    </row>
    <row r="12" spans="2:15" ht="15.75">
      <c r="B12" s="14" t="s">
        <v>87</v>
      </c>
      <c r="C12" s="56">
        <v>2171</v>
      </c>
      <c r="D12" s="59"/>
      <c r="E12" s="55">
        <v>3020</v>
      </c>
      <c r="F12" s="48"/>
      <c r="G12" s="61" t="s">
        <v>88</v>
      </c>
      <c r="H12" s="55">
        <v>4810</v>
      </c>
      <c r="I12" s="50"/>
      <c r="J12" s="51">
        <f t="shared" si="1"/>
        <v>0</v>
      </c>
      <c r="K12" s="56">
        <v>2171</v>
      </c>
      <c r="L12" s="51">
        <f t="shared" si="2"/>
        <v>0</v>
      </c>
      <c r="M12" s="52">
        <f t="shared" si="0"/>
        <v>0</v>
      </c>
      <c r="N12" s="20"/>
      <c r="O12" s="60"/>
    </row>
    <row r="13" spans="2:15" ht="15.75">
      <c r="B13" s="14" t="s">
        <v>25</v>
      </c>
      <c r="C13" s="56">
        <v>2171</v>
      </c>
      <c r="D13" s="48"/>
      <c r="E13" s="55">
        <v>3294</v>
      </c>
      <c r="F13" s="48"/>
      <c r="G13" s="14" t="s">
        <v>89</v>
      </c>
      <c r="H13" s="55">
        <v>4196</v>
      </c>
      <c r="I13" s="50"/>
      <c r="J13" s="51">
        <f t="shared" si="1"/>
        <v>0</v>
      </c>
      <c r="K13" s="56">
        <v>2171</v>
      </c>
      <c r="L13" s="51">
        <f t="shared" si="2"/>
        <v>0</v>
      </c>
      <c r="M13" s="52">
        <f t="shared" si="0"/>
        <v>0</v>
      </c>
      <c r="N13" s="20"/>
    </row>
    <row r="14" spans="2:15" ht="15.75">
      <c r="B14" s="14" t="s">
        <v>90</v>
      </c>
      <c r="C14" s="54">
        <v>2171</v>
      </c>
      <c r="D14" s="48"/>
      <c r="E14" s="55">
        <v>3245</v>
      </c>
      <c r="F14" s="48"/>
      <c r="G14" s="14" t="s">
        <v>91</v>
      </c>
      <c r="H14" s="55">
        <v>4390</v>
      </c>
      <c r="I14" s="50"/>
      <c r="J14" s="51">
        <f t="shared" si="1"/>
        <v>0</v>
      </c>
      <c r="K14" s="54">
        <v>2171</v>
      </c>
      <c r="L14" s="51">
        <f t="shared" si="2"/>
        <v>0</v>
      </c>
      <c r="M14" s="52">
        <f t="shared" si="0"/>
        <v>0</v>
      </c>
      <c r="N14" s="20"/>
    </row>
    <row r="15" spans="2:15" s="62" customFormat="1" ht="15.75">
      <c r="B15" s="63" t="s">
        <v>40</v>
      </c>
      <c r="C15" s="64">
        <v>2173</v>
      </c>
      <c r="D15" s="48"/>
      <c r="E15" s="65">
        <v>3920</v>
      </c>
      <c r="F15" s="48"/>
      <c r="G15" s="63" t="s">
        <v>92</v>
      </c>
      <c r="H15" s="65">
        <v>1421</v>
      </c>
      <c r="I15" s="50"/>
      <c r="J15" s="51">
        <f t="shared" si="1"/>
        <v>0</v>
      </c>
      <c r="K15" s="64">
        <v>2173</v>
      </c>
      <c r="L15" s="51">
        <f t="shared" si="2"/>
        <v>0</v>
      </c>
      <c r="M15" s="52">
        <f t="shared" si="0"/>
        <v>0</v>
      </c>
      <c r="N15" s="20"/>
    </row>
    <row r="16" spans="2:15" s="62" customFormat="1" ht="15.75">
      <c r="B16" s="63" t="s">
        <v>93</v>
      </c>
      <c r="C16" s="56">
        <v>2180</v>
      </c>
      <c r="D16" s="59"/>
      <c r="E16" s="55">
        <v>3260</v>
      </c>
      <c r="F16" s="59"/>
      <c r="G16" t="s">
        <v>94</v>
      </c>
      <c r="H16" s="55">
        <v>4815</v>
      </c>
      <c r="I16" s="48"/>
      <c r="J16" s="51">
        <f t="shared" si="1"/>
        <v>0</v>
      </c>
      <c r="K16" s="56">
        <v>2180</v>
      </c>
      <c r="L16" s="51">
        <f t="shared" si="2"/>
        <v>0</v>
      </c>
      <c r="M16" s="52">
        <f t="shared" si="0"/>
        <v>0</v>
      </c>
      <c r="N16" s="66"/>
    </row>
    <row r="17" spans="2:15" ht="15.75">
      <c r="B17" s="14" t="s">
        <v>95</v>
      </c>
      <c r="C17" s="54">
        <v>2171</v>
      </c>
      <c r="D17" s="48"/>
      <c r="E17" s="55">
        <v>3296</v>
      </c>
      <c r="F17" s="48"/>
      <c r="G17" s="14" t="s">
        <v>96</v>
      </c>
      <c r="H17" s="55">
        <v>4912</v>
      </c>
      <c r="I17" s="22"/>
      <c r="J17" s="51">
        <f t="shared" si="1"/>
        <v>0</v>
      </c>
      <c r="K17" s="54">
        <v>2171</v>
      </c>
      <c r="L17" s="51">
        <f t="shared" si="2"/>
        <v>0</v>
      </c>
      <c r="M17" s="52">
        <f t="shared" si="0"/>
        <v>0</v>
      </c>
      <c r="N17" s="20"/>
    </row>
    <row r="18" spans="2:15" ht="15.75">
      <c r="B18" s="14"/>
      <c r="C18" s="54"/>
      <c r="D18" s="48"/>
      <c r="E18" s="55"/>
      <c r="F18" s="48"/>
      <c r="G18" s="14"/>
      <c r="H18" s="55"/>
      <c r="I18" s="22"/>
      <c r="J18" s="51"/>
      <c r="K18" s="54"/>
      <c r="L18" s="51"/>
      <c r="M18" s="52"/>
      <c r="N18" s="20"/>
    </row>
    <row r="19" spans="2:15" ht="15.75">
      <c r="B19" s="97" t="s">
        <v>97</v>
      </c>
      <c r="C19" s="98">
        <v>2165</v>
      </c>
      <c r="D19" s="48"/>
      <c r="E19" s="100">
        <v>3230</v>
      </c>
      <c r="F19" s="48"/>
      <c r="G19" s="97" t="s">
        <v>98</v>
      </c>
      <c r="H19" s="100">
        <v>4410</v>
      </c>
      <c r="I19" s="22"/>
      <c r="J19" s="101">
        <f t="shared" si="1"/>
        <v>0</v>
      </c>
      <c r="K19" s="98">
        <v>2165</v>
      </c>
      <c r="L19" s="101">
        <f t="shared" si="2"/>
        <v>0</v>
      </c>
      <c r="M19" s="102">
        <f t="shared" si="0"/>
        <v>0</v>
      </c>
      <c r="N19" s="20"/>
    </row>
    <row r="20" spans="2:15" ht="15.75">
      <c r="B20" s="97" t="s">
        <v>99</v>
      </c>
      <c r="C20" s="99">
        <v>2173</v>
      </c>
      <c r="D20" s="48"/>
      <c r="E20" s="100">
        <v>3921</v>
      </c>
      <c r="F20" s="48"/>
      <c r="G20" s="97" t="s">
        <v>100</v>
      </c>
      <c r="H20" s="100">
        <v>1461</v>
      </c>
      <c r="I20" s="22"/>
      <c r="J20" s="101">
        <f t="shared" si="1"/>
        <v>0</v>
      </c>
      <c r="K20" s="99">
        <v>2173</v>
      </c>
      <c r="L20" s="101">
        <f t="shared" si="2"/>
        <v>0</v>
      </c>
      <c r="M20" s="102">
        <f t="shared" si="0"/>
        <v>0</v>
      </c>
      <c r="N20" s="20"/>
    </row>
    <row r="21" spans="2:15" ht="15.75">
      <c r="B21" s="97" t="s">
        <v>101</v>
      </c>
      <c r="C21" s="98">
        <v>2179</v>
      </c>
      <c r="D21" s="48"/>
      <c r="E21" s="100">
        <v>3230</v>
      </c>
      <c r="F21" s="48"/>
      <c r="G21" s="97" t="s">
        <v>98</v>
      </c>
      <c r="H21" s="100">
        <v>4410</v>
      </c>
      <c r="I21" s="22"/>
      <c r="J21" s="101">
        <f t="shared" si="1"/>
        <v>0</v>
      </c>
      <c r="K21" s="98">
        <v>2179</v>
      </c>
      <c r="L21" s="101">
        <f t="shared" si="2"/>
        <v>0</v>
      </c>
      <c r="M21" s="102">
        <f t="shared" si="0"/>
        <v>0</v>
      </c>
      <c r="N21" s="20"/>
    </row>
    <row r="22" spans="2:15" ht="15.75">
      <c r="B22" s="97" t="s">
        <v>102</v>
      </c>
      <c r="C22" s="99">
        <v>2179</v>
      </c>
      <c r="D22" s="48"/>
      <c r="E22" s="100">
        <v>3921</v>
      </c>
      <c r="F22" s="48"/>
      <c r="G22" s="97" t="s">
        <v>100</v>
      </c>
      <c r="H22" s="100">
        <v>1461</v>
      </c>
      <c r="I22" s="22"/>
      <c r="J22" s="101">
        <f t="shared" si="1"/>
        <v>0</v>
      </c>
      <c r="K22" s="99">
        <v>2179</v>
      </c>
      <c r="L22" s="101">
        <f t="shared" si="2"/>
        <v>0</v>
      </c>
      <c r="M22" s="102">
        <f t="shared" si="0"/>
        <v>0</v>
      </c>
      <c r="N22" s="20"/>
    </row>
    <row r="23" spans="2:15" ht="15.75">
      <c r="B23" s="97"/>
      <c r="C23" s="99"/>
      <c r="D23" s="48"/>
      <c r="E23" s="100"/>
      <c r="F23" s="48"/>
      <c r="G23" s="97"/>
      <c r="H23" s="100"/>
      <c r="I23" s="22"/>
      <c r="J23" s="101"/>
      <c r="K23" s="99"/>
      <c r="L23" s="101"/>
      <c r="M23" s="102"/>
      <c r="N23" s="20"/>
    </row>
    <row r="24" spans="2:15" ht="15.75">
      <c r="B24" s="67" t="s">
        <v>103</v>
      </c>
      <c r="C24" s="68">
        <v>2168</v>
      </c>
      <c r="D24" s="48"/>
      <c r="E24" s="69">
        <v>3030</v>
      </c>
      <c r="F24" s="48"/>
      <c r="G24" s="67"/>
      <c r="H24" s="69"/>
      <c r="I24" s="22"/>
      <c r="J24" s="70"/>
      <c r="K24" s="68"/>
      <c r="L24" s="71"/>
      <c r="M24" s="72"/>
      <c r="N24" s="20"/>
    </row>
    <row r="25" spans="2:15" ht="15.75">
      <c r="B25" s="73"/>
      <c r="C25" s="68"/>
      <c r="D25" s="48"/>
      <c r="E25" s="69"/>
      <c r="F25" s="48"/>
      <c r="G25" s="74" t="s">
        <v>104</v>
      </c>
      <c r="H25" s="75">
        <v>5010</v>
      </c>
      <c r="I25" s="22"/>
      <c r="J25" s="70"/>
      <c r="K25" s="68"/>
      <c r="L25" s="71"/>
      <c r="M25" s="72"/>
      <c r="N25" s="20"/>
    </row>
    <row r="26" spans="2:15" ht="15.75">
      <c r="B26" s="73"/>
      <c r="C26" s="68"/>
      <c r="D26" s="48"/>
      <c r="E26" s="69"/>
      <c r="F26" s="48"/>
      <c r="G26" s="74" t="s">
        <v>105</v>
      </c>
      <c r="H26" s="75">
        <v>6010</v>
      </c>
      <c r="I26" s="22"/>
      <c r="J26" s="70"/>
      <c r="K26" s="68"/>
      <c r="L26" s="71"/>
      <c r="M26" s="72"/>
      <c r="N26" s="20"/>
    </row>
    <row r="27" spans="2:15" ht="60" customHeight="1">
      <c r="B27" s="73"/>
      <c r="C27" s="68"/>
      <c r="D27" s="48"/>
      <c r="E27" s="69"/>
      <c r="F27" s="48"/>
      <c r="G27" s="74" t="s">
        <v>106</v>
      </c>
      <c r="H27" s="75">
        <v>5110</v>
      </c>
      <c r="I27" s="22"/>
      <c r="J27" s="70"/>
      <c r="K27" s="68"/>
      <c r="L27" s="71"/>
      <c r="M27" s="72"/>
      <c r="N27" s="20"/>
    </row>
    <row r="28" spans="2:15" ht="15.75">
      <c r="B28" s="73"/>
      <c r="C28" s="68"/>
      <c r="D28" s="48"/>
      <c r="E28" s="69"/>
      <c r="F28" s="48"/>
      <c r="G28" s="76" t="s">
        <v>107</v>
      </c>
      <c r="H28" s="77">
        <v>7500</v>
      </c>
      <c r="I28" s="22"/>
      <c r="J28" s="70"/>
      <c r="K28" s="68"/>
      <c r="L28" s="71"/>
      <c r="M28" s="72"/>
      <c r="N28" s="20"/>
    </row>
    <row r="29" spans="2:15" ht="15.75">
      <c r="B29" s="73"/>
      <c r="C29" s="68"/>
      <c r="D29" s="48"/>
      <c r="E29" s="69"/>
      <c r="F29" s="48"/>
      <c r="G29" s="78" t="s">
        <v>108</v>
      </c>
      <c r="H29" s="79"/>
      <c r="I29" s="22"/>
      <c r="J29" s="70">
        <f>+F24-I25-I26-I27-I28</f>
        <v>0</v>
      </c>
      <c r="K29" s="68">
        <v>2168</v>
      </c>
      <c r="L29" s="80">
        <f>+D24+J29</f>
        <v>0</v>
      </c>
      <c r="M29" s="52">
        <f t="shared" ref="M29:M37" si="3">IF((J29+D29)&lt;0,"Grant received Exceeded",J29+D29)</f>
        <v>0</v>
      </c>
      <c r="N29" s="20"/>
    </row>
    <row r="30" spans="2:15" ht="15.75">
      <c r="B30" s="81" t="s">
        <v>109</v>
      </c>
      <c r="C30" s="54">
        <v>2171</v>
      </c>
      <c r="D30" s="82"/>
      <c r="E30" s="49"/>
      <c r="F30" s="83"/>
      <c r="G30" s="84" t="str">
        <f>G31</f>
        <v>Corresponding additions / grant expense code</v>
      </c>
      <c r="H30" s="85"/>
      <c r="I30" s="86"/>
      <c r="J30" s="51">
        <f t="shared" ref="J30" si="4">F30-I30</f>
        <v>0</v>
      </c>
      <c r="K30" s="56">
        <v>2171</v>
      </c>
      <c r="L30" s="51">
        <f t="shared" ref="L30" si="5">D30+J30</f>
        <v>0</v>
      </c>
      <c r="M30" s="52">
        <f t="shared" si="3"/>
        <v>0</v>
      </c>
      <c r="N30" s="20"/>
      <c r="O30" s="60"/>
    </row>
    <row r="31" spans="2:15" s="60" customFormat="1" ht="15.75">
      <c r="B31" s="81" t="s">
        <v>110</v>
      </c>
      <c r="C31" s="56">
        <v>2173</v>
      </c>
      <c r="D31" s="48"/>
      <c r="E31" s="65"/>
      <c r="F31" s="87"/>
      <c r="G31" s="88" t="s">
        <v>111</v>
      </c>
      <c r="H31" s="89"/>
      <c r="I31" s="90"/>
      <c r="J31" s="51">
        <f t="shared" si="1"/>
        <v>0</v>
      </c>
      <c r="K31" s="56">
        <v>2173</v>
      </c>
      <c r="L31" s="51">
        <f t="shared" si="2"/>
        <v>0</v>
      </c>
      <c r="M31" s="52">
        <f t="shared" si="3"/>
        <v>0</v>
      </c>
      <c r="N31" s="20"/>
    </row>
    <row r="32" spans="2:15" s="60" customFormat="1" ht="31.5">
      <c r="B32" s="81" t="s">
        <v>112</v>
      </c>
      <c r="C32" s="56">
        <v>2173</v>
      </c>
      <c r="D32" s="91"/>
      <c r="E32" s="65">
        <v>3920</v>
      </c>
      <c r="F32" s="82"/>
      <c r="G32" s="92" t="s">
        <v>113</v>
      </c>
      <c r="H32" s="93">
        <v>1421</v>
      </c>
      <c r="I32" s="48"/>
      <c r="J32" s="51">
        <f t="shared" si="1"/>
        <v>0</v>
      </c>
      <c r="K32" s="56">
        <f>C32</f>
        <v>2173</v>
      </c>
      <c r="L32" s="51">
        <f t="shared" si="2"/>
        <v>0</v>
      </c>
      <c r="M32" s="52">
        <f t="shared" si="3"/>
        <v>0</v>
      </c>
      <c r="N32" s="20"/>
    </row>
    <row r="33" spans="2:14" s="60" customFormat="1" ht="15.75">
      <c r="B33" s="81" t="s">
        <v>114</v>
      </c>
      <c r="C33" s="56">
        <v>2173</v>
      </c>
      <c r="D33" s="91"/>
      <c r="E33" s="65">
        <v>3921</v>
      </c>
      <c r="F33" s="59"/>
      <c r="G33" s="63" t="s">
        <v>115</v>
      </c>
      <c r="H33" s="94">
        <v>1461</v>
      </c>
      <c r="I33" s="48"/>
      <c r="J33" s="51">
        <f t="shared" si="1"/>
        <v>0</v>
      </c>
      <c r="K33" s="56">
        <v>2173</v>
      </c>
      <c r="L33" s="51">
        <f t="shared" si="2"/>
        <v>0</v>
      </c>
      <c r="M33" s="52">
        <f t="shared" si="3"/>
        <v>0</v>
      </c>
      <c r="N33" s="20"/>
    </row>
    <row r="34" spans="2:14" s="60" customFormat="1" ht="15.75">
      <c r="B34" s="81" t="s">
        <v>116</v>
      </c>
      <c r="C34" s="56">
        <v>2173</v>
      </c>
      <c r="D34" s="91"/>
      <c r="E34" s="65">
        <v>3900</v>
      </c>
      <c r="F34" s="59"/>
      <c r="G34" s="63" t="s">
        <v>117</v>
      </c>
      <c r="H34" s="94">
        <v>3940</v>
      </c>
      <c r="I34" s="48"/>
      <c r="J34" s="51">
        <f t="shared" si="1"/>
        <v>0</v>
      </c>
      <c r="K34" s="56">
        <f t="shared" ref="K34:K37" si="6">C34</f>
        <v>2173</v>
      </c>
      <c r="L34" s="51">
        <f t="shared" si="2"/>
        <v>0</v>
      </c>
      <c r="M34" s="52">
        <f t="shared" si="3"/>
        <v>0</v>
      </c>
      <c r="N34" s="20"/>
    </row>
    <row r="35" spans="2:14" s="60" customFormat="1" ht="31.5">
      <c r="B35" s="81" t="s">
        <v>118</v>
      </c>
      <c r="C35" s="56">
        <v>2171</v>
      </c>
      <c r="D35" s="91"/>
      <c r="E35" s="65">
        <v>3276</v>
      </c>
      <c r="F35" s="82"/>
      <c r="G35" s="63" t="s">
        <v>119</v>
      </c>
      <c r="H35" s="94">
        <v>5551</v>
      </c>
      <c r="I35" s="48"/>
      <c r="J35" s="51">
        <f t="shared" si="1"/>
        <v>0</v>
      </c>
      <c r="K35" s="56">
        <f t="shared" si="6"/>
        <v>2171</v>
      </c>
      <c r="L35" s="51">
        <f t="shared" si="2"/>
        <v>0</v>
      </c>
      <c r="M35" s="52">
        <f t="shared" si="3"/>
        <v>0</v>
      </c>
      <c r="N35" s="20"/>
    </row>
    <row r="36" spans="2:14" s="60" customFormat="1" ht="31.5">
      <c r="B36" s="81" t="s">
        <v>120</v>
      </c>
      <c r="C36" s="56">
        <v>2171</v>
      </c>
      <c r="D36" s="91"/>
      <c r="E36" s="65">
        <v>3140</v>
      </c>
      <c r="F36" s="59"/>
      <c r="G36" s="63" t="s">
        <v>121</v>
      </c>
      <c r="H36" s="94">
        <v>4919</v>
      </c>
      <c r="I36" s="48"/>
      <c r="J36" s="51">
        <f t="shared" si="1"/>
        <v>0</v>
      </c>
      <c r="K36" s="56">
        <f t="shared" si="6"/>
        <v>2171</v>
      </c>
      <c r="L36" s="51">
        <f t="shared" si="2"/>
        <v>0</v>
      </c>
      <c r="M36" s="52">
        <f t="shared" si="3"/>
        <v>0</v>
      </c>
      <c r="N36" s="20"/>
    </row>
    <row r="37" spans="2:14" s="60" customFormat="1" ht="15.75">
      <c r="B37" s="81" t="s">
        <v>122</v>
      </c>
      <c r="C37" s="56">
        <v>2173</v>
      </c>
      <c r="D37" s="91"/>
      <c r="E37" s="65">
        <v>3140</v>
      </c>
      <c r="F37" s="59"/>
      <c r="G37" s="63" t="s">
        <v>121</v>
      </c>
      <c r="H37" s="94">
        <v>4919</v>
      </c>
      <c r="I37" s="48"/>
      <c r="J37" s="51">
        <f t="shared" si="1"/>
        <v>0</v>
      </c>
      <c r="K37" s="56">
        <f t="shared" si="6"/>
        <v>2173</v>
      </c>
      <c r="L37" s="51">
        <f t="shared" si="2"/>
        <v>0</v>
      </c>
      <c r="M37" s="52">
        <f t="shared" si="3"/>
        <v>0</v>
      </c>
      <c r="N37" s="20"/>
    </row>
    <row r="39" spans="2:14" ht="18.75">
      <c r="B39" s="19" t="s">
        <v>123</v>
      </c>
      <c r="C39" s="19"/>
      <c r="D39" s="19"/>
      <c r="E39" s="18"/>
      <c r="F39" s="18"/>
      <c r="G39" s="18"/>
      <c r="H39" s="18"/>
      <c r="I39" s="18"/>
      <c r="J39" s="18"/>
      <c r="K39" s="18"/>
      <c r="L39" s="18"/>
      <c r="M39" s="18"/>
      <c r="N39" s="18"/>
    </row>
    <row r="40" spans="2:14" ht="91.15" customHeight="1">
      <c r="B40" s="105" t="s">
        <v>124</v>
      </c>
      <c r="C40" s="105"/>
      <c r="D40" s="105"/>
      <c r="E40" s="105"/>
      <c r="F40" s="105"/>
      <c r="G40" s="105"/>
      <c r="H40" s="105"/>
      <c r="I40" s="105"/>
      <c r="J40" s="105"/>
      <c r="K40" s="105"/>
      <c r="L40" s="105"/>
      <c r="M40" s="105"/>
      <c r="N40" s="105"/>
    </row>
  </sheetData>
  <autoFilter ref="B4:O37" xr:uid="{3E4F0D60-64D3-4EED-BF66-9186FFB4D6DF}"/>
  <mergeCells count="6">
    <mergeCell ref="B40:N40"/>
    <mergeCell ref="E3:F3"/>
    <mergeCell ref="B1:N1"/>
    <mergeCell ref="C3:D3"/>
    <mergeCell ref="H3:I3"/>
    <mergeCell ref="K3:L3"/>
  </mergeCells>
  <pageMargins left="0.25" right="0.25"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75E0-96D4-4946-9A59-3A4A4BE658EA}">
  <dimension ref="B2:I11"/>
  <sheetViews>
    <sheetView workbookViewId="0">
      <selection activeCell="H6" sqref="H6"/>
    </sheetView>
  </sheetViews>
  <sheetFormatPr defaultRowHeight="15"/>
  <cols>
    <col min="2" max="3" width="23.5703125" customWidth="1"/>
    <col min="4" max="4" width="16.140625" customWidth="1"/>
    <col min="5" max="6" width="23.5703125" customWidth="1"/>
    <col min="7" max="7" width="20.28515625" customWidth="1"/>
    <col min="8" max="8" width="23.5703125" customWidth="1"/>
    <col min="9" max="9" width="25.7109375" customWidth="1"/>
    <col min="10" max="12" width="23.5703125" customWidth="1"/>
  </cols>
  <sheetData>
    <row r="2" spans="2:9" ht="23.25">
      <c r="B2" s="108" t="s">
        <v>125</v>
      </c>
      <c r="C2" s="108"/>
      <c r="D2" s="108"/>
      <c r="E2" s="108"/>
      <c r="F2" s="108"/>
      <c r="G2" s="108"/>
      <c r="H2" s="108"/>
      <c r="I2" s="108"/>
    </row>
    <row r="4" spans="2:9" ht="15.75" thickBot="1">
      <c r="B4" s="24"/>
    </row>
    <row r="5" spans="2:9" ht="33.75" thickBot="1">
      <c r="B5" s="25" t="s">
        <v>126</v>
      </c>
      <c r="C5" s="26" t="s">
        <v>127</v>
      </c>
      <c r="D5" s="26" t="s">
        <v>128</v>
      </c>
      <c r="E5" s="26" t="s">
        <v>129</v>
      </c>
      <c r="F5" s="26" t="s">
        <v>130</v>
      </c>
      <c r="G5" s="26" t="s">
        <v>131</v>
      </c>
      <c r="H5" s="26" t="s">
        <v>132</v>
      </c>
      <c r="I5" s="27" t="s">
        <v>133</v>
      </c>
    </row>
    <row r="6" spans="2:9" ht="33.75" thickBot="1">
      <c r="B6" s="15">
        <v>3310</v>
      </c>
      <c r="C6" s="28" t="s">
        <v>134</v>
      </c>
      <c r="D6" s="28"/>
      <c r="E6" s="28">
        <v>4590</v>
      </c>
      <c r="F6" s="28" t="s">
        <v>135</v>
      </c>
      <c r="G6" s="28"/>
      <c r="H6" s="28">
        <f>D6-G6</f>
        <v>0</v>
      </c>
      <c r="I6" s="29"/>
    </row>
    <row r="7" spans="2:9" ht="15.75" thickBot="1">
      <c r="B7" s="113" t="s">
        <v>136</v>
      </c>
      <c r="C7" s="114"/>
      <c r="D7" s="114"/>
      <c r="E7" s="114"/>
      <c r="F7" s="114"/>
      <c r="G7" s="114"/>
      <c r="H7" s="114"/>
      <c r="I7" s="115"/>
    </row>
    <row r="8" spans="2:9" ht="17.25" thickBot="1">
      <c r="B8" s="15">
        <v>3495</v>
      </c>
      <c r="C8" s="28" t="s">
        <v>137</v>
      </c>
      <c r="D8" s="28"/>
      <c r="E8" s="28">
        <v>4750</v>
      </c>
      <c r="F8" s="28" t="s">
        <v>138</v>
      </c>
      <c r="G8" s="28"/>
      <c r="H8" s="28">
        <f>D8-G8</f>
        <v>0</v>
      </c>
      <c r="I8" s="29"/>
    </row>
    <row r="9" spans="2:9" ht="33.75" thickBot="1">
      <c r="B9" s="15">
        <v>3490</v>
      </c>
      <c r="C9" s="28" t="s">
        <v>139</v>
      </c>
      <c r="D9" s="28"/>
      <c r="E9" s="28">
        <v>4190</v>
      </c>
      <c r="F9" s="28" t="s">
        <v>140</v>
      </c>
      <c r="G9" s="28"/>
      <c r="H9" s="28">
        <f t="shared" ref="H9:H10" si="0">D9-G9</f>
        <v>0</v>
      </c>
      <c r="I9" s="29"/>
    </row>
    <row r="10" spans="2:9" ht="33.75" thickBot="1">
      <c r="B10" s="15">
        <v>3520</v>
      </c>
      <c r="C10" s="28" t="s">
        <v>141</v>
      </c>
      <c r="D10" s="28"/>
      <c r="E10" s="28">
        <v>4720</v>
      </c>
      <c r="F10" s="28" t="s">
        <v>142</v>
      </c>
      <c r="G10" s="28"/>
      <c r="H10" s="28">
        <f t="shared" si="0"/>
        <v>0</v>
      </c>
      <c r="I10" s="29"/>
    </row>
    <row r="11" spans="2:9" ht="17.25" thickBot="1">
      <c r="B11" s="15">
        <v>3530</v>
      </c>
      <c r="C11" s="28" t="s">
        <v>143</v>
      </c>
      <c r="D11" s="28"/>
      <c r="E11" s="28">
        <v>4710</v>
      </c>
      <c r="F11" s="28" t="s">
        <v>144</v>
      </c>
      <c r="G11" s="28"/>
      <c r="H11" s="28">
        <f>D11-G11</f>
        <v>0</v>
      </c>
      <c r="I11" s="29"/>
    </row>
  </sheetData>
  <mergeCells count="2">
    <mergeCell ref="B7:I7"/>
    <mergeCell ref="B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77B4A5-E3D6-4740-A660-BB0D50368E40}"/>
</file>

<file path=customXml/itemProps2.xml><?xml version="1.0" encoding="utf-8"?>
<ds:datastoreItem xmlns:ds="http://schemas.openxmlformats.org/officeDocument/2006/customXml" ds:itemID="{A93BD760-E63D-481E-AD48-6614842F38F0}"/>
</file>

<file path=customXml/itemProps3.xml><?xml version="1.0" encoding="utf-8"?>
<ds:datastoreItem xmlns:ds="http://schemas.openxmlformats.org/officeDocument/2006/customXml" ds:itemID="{42A66F9F-5BFA-47D8-A34C-C6FBC3F582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Eileen Ahern</dc:creator>
  <cp:keywords/>
  <dc:description/>
  <cp:lastModifiedBy>Breda Murphy</cp:lastModifiedBy>
  <cp:revision/>
  <dcterms:created xsi:type="dcterms:W3CDTF">2022-06-02T08:11:59Z</dcterms:created>
  <dcterms:modified xsi:type="dcterms:W3CDTF">2025-08-13T14:00:47Z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