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512" documentId="8_{6BB5DEA7-6317-443F-99F4-B36984FAE679}" xr6:coauthVersionLast="43" xr6:coauthVersionMax="47" xr10:uidLastSave="{E7217D8A-A32B-49AB-A02D-C57EED430ACF}"/>
  <bookViews>
    <workbookView xWindow="-120" yWindow="-120" windowWidth="29040" windowHeight="15840" tabRatio="892" xr2:uid="{00000000-000D-0000-FFFF-FFFF00000000}"/>
  </bookViews>
  <sheets>
    <sheet name="Budget template steps" sheetId="8" r:id="rId1"/>
    <sheet name="1.Budget Preparation Info" sheetId="18" r:id="rId2"/>
    <sheet name="2. Budget Grant Calculation" sheetId="4" r:id="rId3"/>
    <sheet name="3. Income &amp; Expenditure Budget" sheetId="1" r:id="rId4"/>
    <sheet name="4. Opening Bank Position " sheetId="14" r:id="rId5"/>
    <sheet name="5. Estimated Operating Cashflow" sheetId="11" r:id="rId6"/>
    <sheet name="6. Capital Expenditure Budget" sheetId="12" r:id="rId7"/>
    <sheet name="7. Monthly Cashflow " sheetId="15" r:id="rId8"/>
    <sheet name="8. Surf Budget Import" sheetId="17" r:id="rId9"/>
  </sheets>
  <definedNames>
    <definedName name="_xlnm._FilterDatabase" localSheetId="8" hidden="1">'8. Surf Budget Import'!$A$14:$C$190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C34" i="17" l="1"/>
  <c r="G156" i="1"/>
  <c r="G155" i="1"/>
  <c r="G154" i="1"/>
  <c r="G153" i="1"/>
  <c r="G152" i="1"/>
  <c r="G151" i="1"/>
  <c r="G112" i="1"/>
  <c r="C162" i="17"/>
  <c r="C163" i="17"/>
  <c r="C164" i="17"/>
  <c r="C165" i="17"/>
  <c r="C166" i="17"/>
  <c r="C167" i="17"/>
  <c r="C168" i="17"/>
  <c r="C169" i="17"/>
  <c r="C170" i="17"/>
  <c r="C171" i="17"/>
  <c r="C172" i="17"/>
  <c r="C173" i="17"/>
  <c r="C174" i="17"/>
  <c r="C175" i="17"/>
  <c r="C176" i="17"/>
  <c r="C177" i="17"/>
  <c r="C178" i="17"/>
  <c r="C179" i="17"/>
  <c r="C180" i="17"/>
  <c r="C181" i="17"/>
  <c r="C182" i="17"/>
  <c r="C184" i="17"/>
  <c r="C141" i="17"/>
  <c r="C142" i="17"/>
  <c r="C143" i="17"/>
  <c r="C144" i="17"/>
  <c r="C145" i="17"/>
  <c r="C146" i="17"/>
  <c r="C147" i="17"/>
  <c r="C149" i="17"/>
  <c r="C150" i="17"/>
  <c r="C151" i="17"/>
  <c r="C152" i="17"/>
  <c r="C153" i="17"/>
  <c r="C154" i="17"/>
  <c r="C155" i="17"/>
  <c r="C156" i="17"/>
  <c r="C157" i="17"/>
  <c r="C158" i="17"/>
  <c r="C159" i="17"/>
  <c r="C160" i="17"/>
  <c r="C89" i="17"/>
  <c r="C90" i="17"/>
  <c r="C91" i="17"/>
  <c r="C92" i="17"/>
  <c r="C93" i="17"/>
  <c r="C94" i="17"/>
  <c r="C95" i="17"/>
  <c r="C96" i="17"/>
  <c r="C97" i="17"/>
  <c r="C98" i="17"/>
  <c r="C99" i="17"/>
  <c r="C100" i="17"/>
  <c r="C101" i="17"/>
  <c r="C103" i="17"/>
  <c r="C104" i="17"/>
  <c r="C105" i="17"/>
  <c r="C106" i="17"/>
  <c r="C107" i="17"/>
  <c r="C108" i="17"/>
  <c r="C109" i="17"/>
  <c r="C110" i="17"/>
  <c r="C111" i="17"/>
  <c r="C112" i="17"/>
  <c r="C113" i="17"/>
  <c r="C114" i="17"/>
  <c r="C116" i="17"/>
  <c r="C117" i="17"/>
  <c r="C118" i="17"/>
  <c r="C119" i="17"/>
  <c r="C120" i="17"/>
  <c r="C121" i="17"/>
  <c r="C122" i="17"/>
  <c r="C123" i="17"/>
  <c r="C124" i="17"/>
  <c r="C125" i="17"/>
  <c r="C126" i="17"/>
  <c r="C127" i="17"/>
  <c r="C129" i="17"/>
  <c r="C130" i="17"/>
  <c r="C131" i="17"/>
  <c r="C132" i="17"/>
  <c r="C133" i="17"/>
  <c r="C134" i="17"/>
  <c r="C135" i="17"/>
  <c r="C136" i="17"/>
  <c r="C137" i="17"/>
  <c r="C138" i="17"/>
  <c r="C139" i="17"/>
  <c r="C77" i="17"/>
  <c r="C78" i="17"/>
  <c r="C81" i="17"/>
  <c r="C82" i="17"/>
  <c r="C83" i="17"/>
  <c r="C84" i="17"/>
  <c r="C86" i="17"/>
  <c r="C87" i="17"/>
  <c r="C69" i="17"/>
  <c r="C70" i="17"/>
  <c r="C71" i="17"/>
  <c r="C72" i="17"/>
  <c r="C73" i="17"/>
  <c r="C74" i="17"/>
  <c r="C75" i="17"/>
  <c r="C44" i="17"/>
  <c r="C45" i="17"/>
  <c r="C46" i="17"/>
  <c r="C47" i="17"/>
  <c r="C48" i="17"/>
  <c r="C49" i="17"/>
  <c r="C50" i="17"/>
  <c r="C51" i="17"/>
  <c r="C52" i="17"/>
  <c r="C53" i="17"/>
  <c r="C54" i="17"/>
  <c r="C55" i="17"/>
  <c r="C56" i="17"/>
  <c r="C57" i="17"/>
  <c r="C58" i="17"/>
  <c r="C59" i="17"/>
  <c r="C60" i="17"/>
  <c r="C61" i="17"/>
  <c r="C62" i="17"/>
  <c r="C63" i="17"/>
  <c r="C64" i="17"/>
  <c r="C65" i="17"/>
  <c r="C66" i="17"/>
  <c r="C67" i="17"/>
  <c r="C38" i="17"/>
  <c r="C39" i="17"/>
  <c r="C40" i="17"/>
  <c r="C18" i="17"/>
  <c r="C20" i="17"/>
  <c r="C21" i="17"/>
  <c r="C26" i="17"/>
  <c r="C29" i="17"/>
  <c r="C30" i="17"/>
  <c r="C32" i="17"/>
  <c r="C33" i="17"/>
  <c r="C35" i="17"/>
  <c r="C36" i="17"/>
  <c r="F171" i="15" l="1"/>
  <c r="F120" i="15"/>
  <c r="F121" i="15"/>
  <c r="F101" i="15"/>
  <c r="F47" i="15"/>
  <c r="G169" i="1" l="1"/>
  <c r="C148" i="17" s="1"/>
  <c r="D72" i="4"/>
  <c r="D73" i="4"/>
  <c r="F73" i="4" l="1"/>
  <c r="G43" i="1" s="1"/>
  <c r="C41" i="17" s="1"/>
  <c r="C73" i="4" l="1"/>
  <c r="C72" i="4"/>
  <c r="E47" i="4"/>
  <c r="E46" i="4"/>
  <c r="D38" i="4"/>
  <c r="D37" i="4"/>
  <c r="B5" i="11"/>
  <c r="C190" i="17" l="1"/>
  <c r="C189" i="17"/>
  <c r="C188" i="17"/>
  <c r="C187" i="17"/>
  <c r="C186" i="17"/>
  <c r="C185" i="17"/>
  <c r="C161" i="17"/>
  <c r="C140" i="17"/>
  <c r="E160" i="17" s="1"/>
  <c r="C88" i="17"/>
  <c r="C76" i="17"/>
  <c r="C68" i="17"/>
  <c r="E75" i="17" s="1"/>
  <c r="C43" i="17"/>
  <c r="C42" i="17"/>
  <c r="C37" i="17"/>
  <c r="E41" i="17" s="1"/>
  <c r="F107" i="15"/>
  <c r="F87" i="15"/>
  <c r="F28" i="15"/>
  <c r="F29" i="15"/>
  <c r="G146" i="1"/>
  <c r="C128" i="17" s="1"/>
  <c r="E190" i="17" l="1"/>
  <c r="E67" i="17"/>
  <c r="D29" i="12"/>
  <c r="D17" i="12"/>
  <c r="G218" i="1"/>
  <c r="F190" i="17" s="1"/>
  <c r="G190" i="17" s="1"/>
  <c r="G95" i="1"/>
  <c r="C80" i="17" s="1"/>
  <c r="D31" i="12" l="1"/>
  <c r="A1" i="17"/>
  <c r="A2" i="17"/>
  <c r="F173" i="15"/>
  <c r="F170" i="15"/>
  <c r="F161" i="15"/>
  <c r="F151" i="15"/>
  <c r="F146" i="15"/>
  <c r="F143" i="15"/>
  <c r="F137" i="15"/>
  <c r="F129" i="15"/>
  <c r="F118" i="15"/>
  <c r="F96" i="15"/>
  <c r="F95" i="15"/>
  <c r="F92" i="15"/>
  <c r="F91" i="15"/>
  <c r="F55" i="15"/>
  <c r="F49" i="15"/>
  <c r="F26" i="15"/>
  <c r="F23" i="15"/>
  <c r="F11" i="15"/>
  <c r="B2" i="11" l="1"/>
  <c r="B3" i="1"/>
  <c r="G15" i="1" l="1"/>
  <c r="C16" i="17" s="1"/>
  <c r="A2" i="15" l="1"/>
  <c r="F9" i="15" l="1"/>
  <c r="F14" i="15"/>
  <c r="F19" i="15"/>
  <c r="F22" i="15"/>
  <c r="F25" i="15"/>
  <c r="G84" i="1" l="1"/>
  <c r="F75" i="17" s="1"/>
  <c r="G75" i="17" s="1"/>
  <c r="G73" i="1"/>
  <c r="F67" i="17" s="1"/>
  <c r="G67" i="17" s="1"/>
  <c r="G44" i="1"/>
  <c r="F41" i="17" s="1"/>
  <c r="G41" i="17" s="1"/>
  <c r="G100" i="1" l="1"/>
  <c r="C85" i="17" s="1"/>
  <c r="G212" i="15" l="1"/>
  <c r="H212" i="15"/>
  <c r="I212" i="15"/>
  <c r="J212" i="15"/>
  <c r="K212" i="15"/>
  <c r="L212" i="15"/>
  <c r="M212" i="15"/>
  <c r="N212" i="15"/>
  <c r="O212" i="15"/>
  <c r="P212" i="15"/>
  <c r="Q212" i="15"/>
  <c r="R212" i="15"/>
  <c r="G203" i="15"/>
  <c r="H203" i="15"/>
  <c r="I203" i="15"/>
  <c r="J203" i="15"/>
  <c r="K203" i="15"/>
  <c r="L203" i="15"/>
  <c r="M203" i="15"/>
  <c r="N203" i="15"/>
  <c r="O203" i="15"/>
  <c r="P203" i="15"/>
  <c r="Q203" i="15"/>
  <c r="R203" i="15"/>
  <c r="G176" i="15"/>
  <c r="H176" i="15"/>
  <c r="I176" i="15"/>
  <c r="J176" i="15"/>
  <c r="K176" i="15"/>
  <c r="L176" i="15"/>
  <c r="M176" i="15"/>
  <c r="N176" i="15"/>
  <c r="O176" i="15"/>
  <c r="P176" i="15"/>
  <c r="Q176" i="15"/>
  <c r="R176" i="15"/>
  <c r="G152" i="15"/>
  <c r="H152" i="15"/>
  <c r="I152" i="15"/>
  <c r="J152" i="15"/>
  <c r="K152" i="15"/>
  <c r="L152" i="15"/>
  <c r="M152" i="15"/>
  <c r="N152" i="15"/>
  <c r="O152" i="15"/>
  <c r="P152" i="15"/>
  <c r="Q152" i="15"/>
  <c r="R152" i="15"/>
  <c r="G97" i="15"/>
  <c r="H97" i="15"/>
  <c r="I97" i="15"/>
  <c r="J97" i="15"/>
  <c r="K97" i="15"/>
  <c r="L97" i="15"/>
  <c r="M97" i="15"/>
  <c r="N97" i="15"/>
  <c r="O97" i="15"/>
  <c r="P97" i="15"/>
  <c r="Q97" i="15"/>
  <c r="R97" i="15"/>
  <c r="G78" i="15"/>
  <c r="H78" i="15"/>
  <c r="I78" i="15"/>
  <c r="J78" i="15"/>
  <c r="K78" i="15"/>
  <c r="L78" i="15"/>
  <c r="M78" i="15"/>
  <c r="N78" i="15"/>
  <c r="O78" i="15"/>
  <c r="P78" i="15"/>
  <c r="Q78" i="15"/>
  <c r="R78" i="15"/>
  <c r="G67" i="15"/>
  <c r="H67" i="15"/>
  <c r="I67" i="15"/>
  <c r="J67" i="15"/>
  <c r="K67" i="15"/>
  <c r="L67" i="15"/>
  <c r="M67" i="15"/>
  <c r="N67" i="15"/>
  <c r="O67" i="15"/>
  <c r="P67" i="15"/>
  <c r="Q67" i="15"/>
  <c r="R67" i="15"/>
  <c r="G38" i="15"/>
  <c r="H38" i="15"/>
  <c r="I38" i="15"/>
  <c r="J38" i="15"/>
  <c r="K38" i="15"/>
  <c r="L38" i="15"/>
  <c r="M38" i="15"/>
  <c r="N38" i="15"/>
  <c r="O38" i="15"/>
  <c r="P38" i="15"/>
  <c r="Q38" i="15"/>
  <c r="R38" i="15"/>
  <c r="G30" i="15"/>
  <c r="H30" i="15"/>
  <c r="I30" i="15"/>
  <c r="J30" i="15"/>
  <c r="K30" i="15"/>
  <c r="L30" i="15"/>
  <c r="M30" i="15"/>
  <c r="N30" i="15"/>
  <c r="O30" i="15"/>
  <c r="P30" i="15"/>
  <c r="Q30" i="15"/>
  <c r="R30" i="15"/>
  <c r="F31" i="15"/>
  <c r="F32" i="15"/>
  <c r="F33" i="15"/>
  <c r="F34" i="15"/>
  <c r="F35" i="15"/>
  <c r="F36" i="15"/>
  <c r="F37" i="15"/>
  <c r="F39" i="15"/>
  <c r="F40" i="15"/>
  <c r="F41" i="15"/>
  <c r="F42" i="15"/>
  <c r="F43" i="15"/>
  <c r="F44" i="15"/>
  <c r="F45" i="15"/>
  <c r="F46" i="15"/>
  <c r="F48" i="15"/>
  <c r="F50" i="15"/>
  <c r="F51" i="15"/>
  <c r="F52" i="15"/>
  <c r="F53" i="15"/>
  <c r="F54" i="15"/>
  <c r="F56" i="15"/>
  <c r="F57" i="15"/>
  <c r="F58" i="15"/>
  <c r="F59" i="15"/>
  <c r="F60" i="15"/>
  <c r="F61" i="15"/>
  <c r="F62" i="15"/>
  <c r="F63" i="15"/>
  <c r="F64" i="15"/>
  <c r="F65" i="15"/>
  <c r="F66" i="15"/>
  <c r="F69" i="15"/>
  <c r="F70" i="15"/>
  <c r="F71" i="15"/>
  <c r="F72" i="15"/>
  <c r="F73" i="15"/>
  <c r="F74" i="15"/>
  <c r="F75" i="15"/>
  <c r="F76" i="15"/>
  <c r="F77" i="15"/>
  <c r="F79" i="15"/>
  <c r="F84" i="15"/>
  <c r="F85" i="15"/>
  <c r="F86" i="15"/>
  <c r="F89" i="15"/>
  <c r="F90" i="15"/>
  <c r="F93" i="15"/>
  <c r="F94" i="15"/>
  <c r="F98" i="15"/>
  <c r="F99" i="15"/>
  <c r="F100" i="15"/>
  <c r="F102" i="15"/>
  <c r="F103" i="15"/>
  <c r="F104" i="15"/>
  <c r="F105" i="15"/>
  <c r="F106" i="15"/>
  <c r="F108" i="15"/>
  <c r="F109" i="15"/>
  <c r="F110" i="15"/>
  <c r="F111" i="15"/>
  <c r="F112" i="15"/>
  <c r="F113" i="15"/>
  <c r="F115" i="15"/>
  <c r="F116" i="15"/>
  <c r="F117" i="15"/>
  <c r="F119" i="15"/>
  <c r="F122" i="15"/>
  <c r="F123" i="15"/>
  <c r="F124" i="15"/>
  <c r="F125" i="15"/>
  <c r="F126" i="15"/>
  <c r="F128" i="15"/>
  <c r="F130" i="15"/>
  <c r="F131" i="15"/>
  <c r="F132" i="15"/>
  <c r="F133" i="15"/>
  <c r="F134" i="15"/>
  <c r="F135" i="15"/>
  <c r="F136" i="15"/>
  <c r="F138" i="15"/>
  <c r="F139" i="15"/>
  <c r="F140" i="15"/>
  <c r="F141" i="15"/>
  <c r="F142" i="15"/>
  <c r="F144" i="15"/>
  <c r="F145" i="15"/>
  <c r="F147" i="15"/>
  <c r="F148" i="15"/>
  <c r="F149" i="15"/>
  <c r="F150" i="15"/>
  <c r="F153" i="15"/>
  <c r="F154" i="15"/>
  <c r="F155" i="15"/>
  <c r="F156" i="15"/>
  <c r="F157" i="15"/>
  <c r="F158" i="15"/>
  <c r="F159" i="15"/>
  <c r="F160" i="15"/>
  <c r="F162" i="15"/>
  <c r="F163" i="15"/>
  <c r="F164" i="15"/>
  <c r="F165" i="15"/>
  <c r="F166" i="15"/>
  <c r="F167" i="15"/>
  <c r="F168" i="15"/>
  <c r="F169" i="15"/>
  <c r="F172" i="15"/>
  <c r="F174" i="15"/>
  <c r="F175"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2" i="15"/>
  <c r="F204" i="15"/>
  <c r="F205" i="15"/>
  <c r="F206" i="15"/>
  <c r="F207" i="15"/>
  <c r="F208" i="15"/>
  <c r="F209" i="15"/>
  <c r="F210" i="15"/>
  <c r="F211" i="15"/>
  <c r="F213" i="15"/>
  <c r="F215" i="15"/>
  <c r="F217" i="15"/>
  <c r="R80" i="15" l="1"/>
  <c r="Q80" i="15"/>
  <c r="M80" i="15"/>
  <c r="I80" i="15"/>
  <c r="J80" i="15"/>
  <c r="P80" i="15"/>
  <c r="L80" i="15"/>
  <c r="H80" i="15"/>
  <c r="N80" i="15"/>
  <c r="O80" i="15"/>
  <c r="K80" i="15"/>
  <c r="G80" i="15"/>
  <c r="R214" i="15"/>
  <c r="R216" i="15" s="1"/>
  <c r="R218" i="15" s="1"/>
  <c r="N214" i="15"/>
  <c r="N216" i="15" s="1"/>
  <c r="J214" i="15"/>
  <c r="J216" i="15" s="1"/>
  <c r="Q214" i="15"/>
  <c r="Q216" i="15" s="1"/>
  <c r="M214" i="15"/>
  <c r="M216" i="15" s="1"/>
  <c r="I214" i="15"/>
  <c r="I216" i="15" s="1"/>
  <c r="P214" i="15"/>
  <c r="P216" i="15" s="1"/>
  <c r="L214" i="15"/>
  <c r="L216" i="15" s="1"/>
  <c r="H214" i="15"/>
  <c r="H216" i="15" s="1"/>
  <c r="O214" i="15"/>
  <c r="O216" i="15" s="1"/>
  <c r="O218" i="15" s="1"/>
  <c r="K214" i="15"/>
  <c r="K216" i="15" s="1"/>
  <c r="K218" i="15" s="1"/>
  <c r="G214" i="15"/>
  <c r="G216" i="15" s="1"/>
  <c r="F212" i="15"/>
  <c r="F38" i="15"/>
  <c r="F67" i="15"/>
  <c r="F78" i="15"/>
  <c r="N218" i="15" l="1"/>
  <c r="J218" i="15"/>
  <c r="H218" i="15"/>
  <c r="P218" i="15"/>
  <c r="L218" i="15"/>
  <c r="Q218" i="15"/>
  <c r="M218" i="15"/>
  <c r="I218" i="15"/>
  <c r="G218" i="15"/>
  <c r="A3" i="14" l="1"/>
  <c r="A2" i="12"/>
  <c r="F176" i="15" l="1"/>
  <c r="G182" i="1"/>
  <c r="F160" i="17" s="1"/>
  <c r="G160" i="17" s="1"/>
  <c r="A1" i="15"/>
  <c r="A5" i="12"/>
  <c r="A4" i="12"/>
  <c r="B4" i="11"/>
  <c r="A5" i="14"/>
  <c r="A4" i="14"/>
  <c r="E25" i="14"/>
  <c r="E19" i="14"/>
  <c r="E13" i="14"/>
  <c r="E26" i="14" l="1"/>
  <c r="C7" i="11" s="1"/>
  <c r="F49" i="4" l="1"/>
  <c r="G18" i="1" s="1"/>
  <c r="C19" i="17" s="1"/>
  <c r="E64" i="4"/>
  <c r="F67" i="4"/>
  <c r="G30" i="1" s="1"/>
  <c r="C5" i="1"/>
  <c r="C6" i="1"/>
  <c r="B59" i="4"/>
  <c r="F59" i="4" s="1"/>
  <c r="G27" i="1" s="1"/>
  <c r="C28" i="17" s="1"/>
  <c r="B57" i="4"/>
  <c r="F57" i="4" s="1"/>
  <c r="G22" i="1" s="1"/>
  <c r="B55" i="4"/>
  <c r="F55" i="4" s="1"/>
  <c r="G23" i="1" s="1"/>
  <c r="C24" i="17" s="1"/>
  <c r="B61" i="4"/>
  <c r="F61" i="4" s="1"/>
  <c r="G24" i="1" s="1"/>
  <c r="C25" i="17" s="1"/>
  <c r="B51" i="4"/>
  <c r="E51" i="4" s="1"/>
  <c r="B52" i="4"/>
  <c r="E52" i="4" s="1"/>
  <c r="B63" i="4"/>
  <c r="E63" i="4" s="1"/>
  <c r="B56" i="4"/>
  <c r="F56" i="4" s="1"/>
  <c r="G21" i="1" s="1"/>
  <c r="C22" i="17" s="1"/>
  <c r="G207" i="1" l="1"/>
  <c r="C31" i="17"/>
  <c r="C23" i="17"/>
  <c r="G120" i="1"/>
  <c r="F47" i="4"/>
  <c r="G16" i="1" s="1"/>
  <c r="C17" i="17" s="1"/>
  <c r="F21" i="15"/>
  <c r="F15" i="15"/>
  <c r="F18" i="15"/>
  <c r="F12" i="15"/>
  <c r="F17" i="15"/>
  <c r="F16" i="15"/>
  <c r="F24" i="15"/>
  <c r="E39" i="4"/>
  <c r="E43" i="4"/>
  <c r="G133" i="1"/>
  <c r="C115" i="17" s="1"/>
  <c r="F65" i="4"/>
  <c r="G33" i="1" s="1"/>
  <c r="F52" i="4"/>
  <c r="G26" i="1" s="1"/>
  <c r="C27" i="17" s="1"/>
  <c r="C183" i="17" l="1"/>
  <c r="E184" i="17" s="1"/>
  <c r="F201" i="15"/>
  <c r="F203" i="15" s="1"/>
  <c r="G209" i="1"/>
  <c r="F184" i="17" s="1"/>
  <c r="C102" i="17"/>
  <c r="E139" i="17" s="1"/>
  <c r="F114" i="15"/>
  <c r="F27" i="15"/>
  <c r="G158" i="1"/>
  <c r="F139" i="17" s="1"/>
  <c r="F20" i="15"/>
  <c r="F10" i="15"/>
  <c r="G94" i="1"/>
  <c r="C79" i="17" s="1"/>
  <c r="E87" i="17" s="1"/>
  <c r="F127" i="15"/>
  <c r="F44" i="4"/>
  <c r="F69" i="4" s="1"/>
  <c r="F152" i="15" l="1"/>
  <c r="G184" i="17"/>
  <c r="G139" i="17"/>
  <c r="E6" i="17"/>
  <c r="G103" i="1"/>
  <c r="F88" i="15"/>
  <c r="F97" i="15" s="1"/>
  <c r="G14" i="1"/>
  <c r="C15" i="17" s="1"/>
  <c r="E36" i="17" s="1"/>
  <c r="F214" i="15" l="1"/>
  <c r="F216" i="15" s="1"/>
  <c r="G220" i="1"/>
  <c r="G222" i="1" s="1"/>
  <c r="C11" i="11" s="1"/>
  <c r="F87" i="17"/>
  <c r="G87" i="17" s="1"/>
  <c r="F8" i="15"/>
  <c r="F30" i="15" s="1"/>
  <c r="F80" i="15" s="1"/>
  <c r="G36" i="1"/>
  <c r="F36" i="17" s="1"/>
  <c r="G36" i="17" s="1"/>
  <c r="F218" i="15" l="1"/>
  <c r="G86" i="1"/>
  <c r="G224" i="1" l="1"/>
  <c r="F6" i="17"/>
  <c r="G6" i="17" s="1"/>
  <c r="C9" i="11"/>
  <c r="C13" i="11" s="1"/>
</calcChain>
</file>

<file path=xl/sharedStrings.xml><?xml version="1.0" encoding="utf-8"?>
<sst xmlns="http://schemas.openxmlformats.org/spreadsheetml/2006/main" count="830" uniqueCount="418">
  <si>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</si>
  <si>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</si>
  <si>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</si>
  <si>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</si>
  <si>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</si>
  <si>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</si>
  <si>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</si>
  <si>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</si>
  <si>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</si>
  <si>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</si>
  <si>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</si>
  <si>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Principals Expenses</t>
  </si>
  <si>
    <t>Staff Room Expenses</t>
  </si>
  <si>
    <t>Other Admin. Expenses</t>
  </si>
  <si>
    <t>Contingency Spend 5%</t>
  </si>
  <si>
    <t>Rate</t>
  </si>
  <si>
    <t>Traveller Pupils</t>
  </si>
  <si>
    <t>Total</t>
  </si>
  <si>
    <t>Detail</t>
  </si>
  <si>
    <t xml:space="preserve"> </t>
  </si>
  <si>
    <t>€</t>
  </si>
  <si>
    <t xml:space="preserve">Year </t>
  </si>
  <si>
    <t>1/3</t>
  </si>
  <si>
    <t>2/3</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</si>
  <si>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</si>
  <si>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</si>
  <si>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</si>
  <si>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</si>
  <si>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</si>
  <si>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</si>
  <si>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</si>
  <si>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</si>
  <si>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</si>
  <si>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</si>
  <si>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</si>
  <si>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School Administration Charges</t>
  </si>
  <si>
    <t>Mock Exam Income</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</si>
  <si>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</si>
  <si>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</si>
  <si>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</si>
  <si>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</si>
  <si>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</si>
  <si>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</si>
  <si>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</si>
  <si>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</si>
  <si>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</si>
  <si>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</si>
  <si>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</si>
  <si>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</si>
  <si>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</si>
  <si>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</si>
  <si>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</si>
  <si>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</si>
  <si>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</si>
  <si>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</si>
  <si>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</si>
  <si>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</si>
  <si>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</si>
  <si>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</si>
  <si>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</si>
  <si>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School Name:</t>
  </si>
  <si>
    <t>Roll No.:</t>
  </si>
  <si>
    <t>Sports complex grant</t>
  </si>
  <si>
    <t>Special Class grant (approved special classes required)</t>
  </si>
  <si>
    <t>Programme Grants</t>
  </si>
  <si>
    <t>JCSP Grant</t>
  </si>
  <si>
    <t>Sports Complex grant</t>
  </si>
  <si>
    <t>Hire of facilities rental income</t>
  </si>
  <si>
    <t>Other School Generated Income</t>
  </si>
  <si>
    <t>Number of Teachers opted out of  Supervision/Substitution Scheme</t>
  </si>
  <si>
    <t>Sports Complex (enter € Amount)</t>
  </si>
  <si>
    <t>Other DES Grants (enter € Amount)</t>
  </si>
  <si>
    <t>TOTAL NON PAY BUDGET</t>
  </si>
  <si>
    <t>Bus Escort Grant</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</si>
  <si>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</si>
  <si>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</si>
  <si>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</si>
  <si>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</si>
  <si>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</si>
  <si>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</si>
  <si>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</si>
  <si>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</si>
  <si>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</si>
  <si>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</si>
  <si>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</si>
  <si>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</si>
  <si>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</si>
  <si>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</si>
  <si>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</si>
  <si>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</si>
  <si>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</si>
  <si>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</si>
  <si>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</si>
  <si>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</si>
  <si>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</si>
  <si>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</si>
  <si>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</si>
  <si>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</si>
  <si>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</si>
  <si>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</si>
  <si>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</si>
  <si>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</si>
  <si>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</si>
  <si>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</si>
  <si>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</si>
  <si>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</si>
  <si>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</si>
  <si>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</si>
  <si>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</si>
  <si>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</si>
  <si>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</si>
  <si>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</si>
  <si>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</si>
  <si>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</si>
  <si>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</si>
  <si>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</si>
  <si>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</si>
  <si>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</si>
  <si>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</si>
  <si>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</si>
  <si>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t>Designated Income (non Capital)</t>
  </si>
  <si>
    <t>Community and Comprehensive School</t>
  </si>
  <si>
    <t>654321U</t>
  </si>
  <si>
    <t>Non Pay Budget Grant</t>
  </si>
  <si>
    <t>Non Teachers Pay Budget Grant</t>
  </si>
  <si>
    <t>Minor Works Grant non capital</t>
  </si>
  <si>
    <t>Other Educational Expense</t>
  </si>
  <si>
    <t>ICT Grant Non Capital</t>
  </si>
  <si>
    <t>Locker Income</t>
  </si>
  <si>
    <t>Religion/Ethos income</t>
  </si>
  <si>
    <t>After School Study/Club Income</t>
  </si>
  <si>
    <t>Income from Parents Association</t>
  </si>
  <si>
    <t>Religion/Ethos Expense</t>
  </si>
  <si>
    <t>Book Grant Income</t>
  </si>
  <si>
    <t>Transition Year Grant</t>
  </si>
  <si>
    <t>Leaving Cert Applied Grant</t>
  </si>
  <si>
    <t>Supervision/Substitution Grant</t>
  </si>
  <si>
    <t>Other State Income</t>
  </si>
  <si>
    <t>Classroom Books Income</t>
  </si>
  <si>
    <t>Uniforms Income</t>
  </si>
  <si>
    <t>Games Income</t>
  </si>
  <si>
    <t>School Musical/Drama Income</t>
  </si>
  <si>
    <t>School Tours Income</t>
  </si>
  <si>
    <t>Student Insurance Income</t>
  </si>
  <si>
    <t>Insurance Claim Income</t>
  </si>
  <si>
    <t>Leasing Expenses</t>
  </si>
  <si>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</si>
  <si>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</si>
  <si>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</si>
  <si>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</si>
  <si>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Jun</t>
  </si>
  <si>
    <t>Jul</t>
  </si>
  <si>
    <t>Aug</t>
  </si>
  <si>
    <t>Temporary Accommodation Grant Income</t>
  </si>
  <si>
    <t>Chaplain Salaries Expense</t>
  </si>
  <si>
    <t>Classroom Book Expense</t>
  </si>
  <si>
    <t>Sept</t>
  </si>
  <si>
    <t>Clerical Officers Pension Expense</t>
  </si>
  <si>
    <t>Cleaners' pension Expense</t>
  </si>
  <si>
    <t>Employed for the first time by the DE Pre 01/01/2011 See Note 1</t>
  </si>
  <si>
    <t>Employed for the first time by the DE Post 31/12/2010 See Note 1</t>
  </si>
  <si>
    <t>Book Grant (Paid in June 2022 for 2022/2023)</t>
  </si>
  <si>
    <t>Special Education Equipment Grant</t>
  </si>
  <si>
    <t>School Excellence Fund Income</t>
  </si>
  <si>
    <t>Other Non Capital DE Grants</t>
  </si>
  <si>
    <t>Practical Subjects Income</t>
  </si>
  <si>
    <t>Career Guidance Income</t>
  </si>
  <si>
    <t>Canteen Salaries Expense</t>
  </si>
  <si>
    <t>Other Educational Salaries Expense</t>
  </si>
  <si>
    <t>HSE Funded Salaries Expense</t>
  </si>
  <si>
    <t>Computer Maintenance &amp; Support Expense</t>
  </si>
  <si>
    <t>Student Wellbeing Expense</t>
  </si>
  <si>
    <t>Other Canteen Expense</t>
  </si>
  <si>
    <t>Other Cleaning and Sanitation Expense</t>
  </si>
  <si>
    <t>Water Rates Expense</t>
  </si>
  <si>
    <t>Special Educational Equipment (Non Capital) Expense</t>
  </si>
  <si>
    <t>Other HSE Expense</t>
  </si>
  <si>
    <t>Code</t>
  </si>
  <si>
    <t>Budget</t>
  </si>
  <si>
    <t>Copy</t>
  </si>
  <si>
    <t xml:space="preserve">     Each income and expense heading should be reviewed and if necessary amended when taking into account inflation, changes in school policies, etc. </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</si>
  <si>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</si>
  <si>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</si>
  <si>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</si>
  <si>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</si>
  <si>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Minor works grant -(Not payable to PPP schools)</t>
  </si>
  <si>
    <t>Capital Project Name:</t>
  </si>
  <si>
    <t>Proposed Capital Income</t>
  </si>
  <si>
    <t>Department grants</t>
  </si>
  <si>
    <t>Fundraising Income</t>
  </si>
  <si>
    <t>Trustees/Patron contribution</t>
  </si>
  <si>
    <t>Parents Funding</t>
  </si>
  <si>
    <t>Donations</t>
  </si>
  <si>
    <t>Other (sports grant, lottery etc.)</t>
  </si>
  <si>
    <t>Proposed Capital 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</si>
  <si>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</si>
  <si>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</si>
  <si>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</si>
  <si>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</si>
  <si>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</si>
  <si>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</si>
  <si>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</si>
  <si>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</si>
  <si>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</si>
  <si>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</si>
  <si>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Summer Provision Grant</t>
  </si>
  <si>
    <t>Surf Budget import figures</t>
  </si>
  <si>
    <t>A</t>
  </si>
  <si>
    <t>Period 1</t>
  </si>
  <si>
    <t>3.  Income values (codes 3000-3899) should show as a minus (-) figure</t>
  </si>
  <si>
    <t>2. Values are formatted as "General"</t>
  </si>
  <si>
    <t xml:space="preserve">   added additional codes to your income &amp; expenditure budget please add the </t>
  </si>
  <si>
    <t xml:space="preserve">   codes and values into the budget below. </t>
  </si>
  <si>
    <t xml:space="preserve">    template for importing into Surf</t>
  </si>
  <si>
    <t>Click here for full instructions for importing budget figures into Surf</t>
  </si>
  <si>
    <t xml:space="preserve">1.The nominal codes here should be the same as in your Surf accounts. If you </t>
  </si>
  <si>
    <t xml:space="preserve">4. The details in Column A &amp; C must be then copied into a Surf Budget Import </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</si>
  <si>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</si>
  <si>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</si>
  <si>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Note 1: Supervision/Substitution </t>
    </r>
    <r>
      <rPr>
        <b/>
        <sz val="11"/>
        <rFont val="Calibri"/>
        <family val="2"/>
      </rPr>
      <t xml:space="preserve">                   </t>
    </r>
  </si>
  <si>
    <r>
      <t>Supervision/Substitution                                                                         pre 01/01/2011</t>
    </r>
    <r>
      <rPr>
        <b/>
        <sz val="11"/>
        <rFont val="Calibri"/>
        <family val="2"/>
      </rPr>
      <t xml:space="preserve">           </t>
    </r>
  </si>
  <si>
    <t>School Support Services Fund Grant</t>
  </si>
  <si>
    <r>
      <t xml:space="preserve">Restricted School Fundraising </t>
    </r>
    <r>
      <rPr>
        <sz val="8"/>
        <rFont val="Calibri"/>
        <family val="2"/>
      </rPr>
      <t>(non Capital)</t>
    </r>
  </si>
  <si>
    <r>
      <t xml:space="preserve">Voluntary </t>
    </r>
    <r>
      <rPr>
        <sz val="10"/>
        <rFont val="Calibri"/>
        <family val="2"/>
      </rPr>
      <t>Contributions</t>
    </r>
  </si>
  <si>
    <t>Erasmus Expense</t>
  </si>
  <si>
    <r>
      <t xml:space="preserve">Restricted School Fundraising EXP </t>
    </r>
    <r>
      <rPr>
        <sz val="10"/>
        <rFont val="Calibri"/>
        <family val="2"/>
      </rPr>
      <t>(non Capital)</t>
    </r>
  </si>
  <si>
    <t>Cleaners Wages Expense</t>
  </si>
  <si>
    <t>Contract Cleaners Expense</t>
  </si>
  <si>
    <t>Cleaning Materials Expense</t>
  </si>
  <si>
    <t>Clerical Officers Wages Expense</t>
  </si>
  <si>
    <t>Annual Subscriptions Expense</t>
  </si>
  <si>
    <r>
      <t>The excel workbook should be</t>
    </r>
    <r>
      <rPr>
        <b/>
        <sz val="11"/>
        <rFont val="Arial"/>
        <family val="2"/>
      </rPr>
      <t xml:space="preserve"> submitted by the Principal to the email address  </t>
    </r>
    <r>
      <rPr>
        <sz val="11"/>
        <color theme="3" tint="-0.249977111117893"/>
        <rFont val="Arial"/>
        <family val="2"/>
      </rPr>
      <t xml:space="preserve">sdfinfo@education.gov.ie </t>
    </r>
  </si>
  <si>
    <t>Add-amounts owing to the School</t>
  </si>
  <si>
    <t>Monthly CashFlow Projections</t>
  </si>
  <si>
    <t>C</t>
  </si>
  <si>
    <t>1. First complete the 'School Budget Preparation Information' in sheet 1 .</t>
  </si>
  <si>
    <t>The school budget preparation sheet can aslo be found on the FSSU website:</t>
  </si>
  <si>
    <t>here</t>
  </si>
  <si>
    <t>2. Open sheet 2 the Budget Grant Calculation</t>
  </si>
  <si>
    <t>Using the information on "School Budget Preparation Information Sheet", fill in the schools pupil and teacher numbers for September 2023 in the spaces indicated, this will calculate schools grants from the Department of Education</t>
  </si>
  <si>
    <t>3.  Open sheet 3 - Income and Expenditure Budget</t>
  </si>
  <si>
    <t xml:space="preserve">             (a)   The Grant figures are linked to this spreadsheet and will link automatically from sheet 2 'Budget Grant Calculation' worksheet.</t>
  </si>
  <si>
    <t>(b)  Enter the remainder of the figures on the budget template based on current information, previous experience and plans for next year</t>
  </si>
  <si>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</si>
  <si>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4. Open sheet 4 - Opening Bank Position  </t>
  </si>
  <si>
    <r>
      <t>Estimate what the balances on the Bank accounts should be at the 01st September 2023 using the template as a guide.</t>
    </r>
    <r>
      <rPr>
        <b/>
        <sz val="11"/>
        <rFont val="Arial"/>
        <family val="2"/>
      </rPr>
      <t xml:space="preserve"> </t>
    </r>
  </si>
  <si>
    <t xml:space="preserve">5. Open sheet 5 - Estiamted Operating Cashflow  </t>
  </si>
  <si>
    <t>The summary cash flow sheet is linked to the other spreadsheets and calculates automatically what the balance should be at the 31st August 2024.</t>
  </si>
  <si>
    <t>6. Open Sheet 6 - Capital Budget</t>
  </si>
  <si>
    <t>7. Open sheet 7 – Monthly Cashflow</t>
  </si>
  <si>
    <t>8. The draft budget must then be reviewed by the Finance Sub Committee and then taken to the board for final approval.</t>
  </si>
  <si>
    <t xml:space="preserve">          9. The final budget form should be signed by the chairperson and a copy filed in the school. This should be included in the minutes of the meeting.</t>
  </si>
  <si>
    <t xml:space="preserve">          10. Sheet 8 - Surf Accounts Budget Import</t>
  </si>
  <si>
    <t xml:space="preserve">                 This sheet contains instructions on importing the budget into the Surf accounts pacakge. </t>
  </si>
  <si>
    <r>
      <t xml:space="preserve">          11. Password protect the excel workbook before sending it to the Department of Education </t>
    </r>
    <r>
      <rPr>
        <b/>
        <u/>
        <sz val="11"/>
        <rFont val="Arial"/>
        <family val="2"/>
      </rPr>
      <t>(use school roll no. as password, all in lowercase)</t>
    </r>
  </si>
  <si>
    <t xml:space="preserve">12. This excel workbook must be submitted to the Department of Education by the end of June. </t>
  </si>
  <si>
    <t>Subject:  School Name - Roll No - Budget 2023/2024</t>
  </si>
  <si>
    <t>PPP School Budget 2023/2024</t>
  </si>
  <si>
    <t>Pupil Enrolment numbers 2023/2024</t>
  </si>
  <si>
    <t>PLC Enrolment numbers 2023/2024</t>
  </si>
  <si>
    <t>LCA Enrolment (Year 1 and 2)  2023/2024</t>
  </si>
  <si>
    <t>JCSP Enrolment (Year 1 only) 2023/2024</t>
  </si>
  <si>
    <t>Transition Year Enrolment 2023/2024</t>
  </si>
  <si>
    <t>Physics &amp; Chemistry (5th &amp; 6th year) 2023/2024</t>
  </si>
  <si>
    <t>No. of Special Needs Pupils 2023/2024</t>
  </si>
  <si>
    <t>Traveller Pupils 2023/2024</t>
  </si>
  <si>
    <t>2023/2024</t>
  </si>
  <si>
    <t>Budget 2023/2024 Preparation Information</t>
  </si>
  <si>
    <t xml:space="preserve"> 1. Projected Pupil Enrolment:</t>
  </si>
  <si>
    <t>Total Projected Pupils Enrolment numbers at September 1, 2023</t>
  </si>
  <si>
    <t>Projected Enrolment – Leaving Certificate Applied</t>
  </si>
  <si>
    <t>Projected Enrolment – Junior Certificate Schools Programme (Year 1 only)</t>
  </si>
  <si>
    <t>Projected Enrolment – Transition Year</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</si>
  <si>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</si>
  <si>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r>
      <t xml:space="preserve">Projected Enrolment - Special Needs Pupils (Approved Special Class required </t>
    </r>
    <r>
      <rPr>
        <sz val="12"/>
        <color theme="1"/>
        <rFont val="Tw Cen MT"/>
        <family val="2"/>
      </rPr>
      <t>in respect of pupils psychologically assessed as having a mild or moderate learning disability only</t>
    </r>
    <r>
      <rPr>
        <sz val="13"/>
        <color theme="1"/>
        <rFont val="Tw Cen MT"/>
        <family val="2"/>
      </rPr>
      <t>)</t>
    </r>
  </si>
  <si>
    <t xml:space="preserve">Projected Enrolment - Traveller Pupils  </t>
  </si>
  <si>
    <t>Projected Enrolment – PLC Pupils</t>
  </si>
  <si>
    <t xml:space="preserve">         </t>
  </si>
  <si>
    <t xml:space="preserve">  2. Teacher Information for 2023/2024:</t>
  </si>
  <si>
    <t>Number of teachers opted out for supervision and substitution:</t>
  </si>
  <si>
    <t>Pre 01/01/2011</t>
  </si>
  <si>
    <t>Post 31/12/2010</t>
  </si>
  <si>
    <r>
      <t>3.</t>
    </r>
    <r>
      <rPr>
        <b/>
        <sz val="7"/>
        <color theme="1"/>
        <rFont val="Times New Roman"/>
        <family val="1"/>
      </rPr>
      <t xml:space="preserve">   </t>
    </r>
    <r>
      <rPr>
        <b/>
        <sz val="16"/>
        <color theme="1"/>
        <rFont val="Tw Cen MT"/>
        <family val="2"/>
      </rPr>
      <t>Calculate the Non-Teacher Pay grant for 2023/2024</t>
    </r>
  </si>
  <si>
    <t xml:space="preserve">      Estimate the Non-Teacher Pay grant based on the census return for 2023</t>
  </si>
  <si>
    <t>€____________</t>
  </si>
  <si>
    <r>
      <t>4.</t>
    </r>
    <r>
      <rPr>
        <b/>
        <sz val="7"/>
        <color theme="1"/>
        <rFont val="Times New Roman"/>
        <family val="1"/>
      </rPr>
      <t xml:space="preserve">   </t>
    </r>
    <r>
      <rPr>
        <b/>
        <sz val="16"/>
        <color theme="1"/>
        <rFont val="Tw Cen MT"/>
        <family val="2"/>
      </rPr>
      <t>Cash at Bank 1</t>
    </r>
    <r>
      <rPr>
        <b/>
        <vertAlign val="superscript"/>
        <sz val="16"/>
        <color theme="1"/>
        <rFont val="Tw Cen MT"/>
        <family val="2"/>
      </rPr>
      <t>st</t>
    </r>
    <r>
      <rPr>
        <b/>
        <sz val="16"/>
        <color theme="1"/>
        <rFont val="Tw Cen MT"/>
        <family val="2"/>
      </rPr>
      <t xml:space="preserve"> September 2023 (Estimated)</t>
    </r>
  </si>
  <si>
    <t>Estimate what the balances on the Bank accounts should be at the 01st September 2023 based on current information, previous experience.</t>
  </si>
  <si>
    <r>
      <t xml:space="preserve"> </t>
    </r>
    <r>
      <rPr>
        <sz val="13"/>
        <color theme="1"/>
        <rFont val="Tw Cen MT"/>
        <family val="2"/>
      </rPr>
      <t xml:space="preserve">Current Account Balance at September 1, 2023         </t>
    </r>
  </si>
  <si>
    <t xml:space="preserve">   € ___________</t>
  </si>
  <si>
    <t xml:space="preserve"> Deposit Account Balance at September 1, 2023         </t>
  </si>
  <si>
    <t xml:space="preserve"> Other Investments at September 1, 2023                 </t>
  </si>
  <si>
    <r>
      <t>5.</t>
    </r>
    <r>
      <rPr>
        <b/>
        <sz val="7"/>
        <color theme="1"/>
        <rFont val="Times New Roman"/>
        <family val="1"/>
      </rPr>
      <t xml:space="preserve">   </t>
    </r>
    <r>
      <rPr>
        <b/>
        <sz val="16"/>
        <color theme="1"/>
        <rFont val="Tw Cen MT"/>
        <family val="2"/>
      </rPr>
      <t>Debtors:</t>
    </r>
  </si>
  <si>
    <r>
      <t xml:space="preserve">Estimate the amounts owing </t>
    </r>
    <r>
      <rPr>
        <b/>
        <sz val="13"/>
        <color theme="1"/>
        <rFont val="Tw Cen MT"/>
        <family val="2"/>
      </rPr>
      <t>to</t>
    </r>
    <r>
      <rPr>
        <sz val="13"/>
        <color theme="1"/>
        <rFont val="Tw Cen MT"/>
        <family val="2"/>
      </rPr>
      <t xml:space="preserve"> the School at September 1, 2023 €___________</t>
    </r>
  </si>
  <si>
    <r>
      <t>6</t>
    </r>
    <r>
      <rPr>
        <sz val="16"/>
        <color theme="1"/>
        <rFont val="Tw Cen MT"/>
        <family val="2"/>
      </rPr>
      <t>.</t>
    </r>
    <r>
      <rPr>
        <sz val="13"/>
        <color theme="1"/>
        <rFont val="Tw Cen MT"/>
        <family val="2"/>
      </rPr>
      <t xml:space="preserve"> </t>
    </r>
    <r>
      <rPr>
        <b/>
        <sz val="16"/>
        <color theme="1"/>
        <rFont val="Tw Cen MT"/>
        <family val="2"/>
      </rPr>
      <t>Creditors:</t>
    </r>
  </si>
  <si>
    <r>
      <t xml:space="preserve">Estimate the amount owing </t>
    </r>
    <r>
      <rPr>
        <b/>
        <sz val="13"/>
        <color theme="1"/>
        <rFont val="Tw Cen MT"/>
        <family val="2"/>
      </rPr>
      <t>by</t>
    </r>
    <r>
      <rPr>
        <sz val="13"/>
        <color theme="1"/>
        <rFont val="Tw Cen MT"/>
        <family val="2"/>
      </rPr>
      <t xml:space="preserve"> the School at September 1, 2023 €____________</t>
    </r>
  </si>
  <si>
    <t>7. Financial Reports:</t>
  </si>
  <si>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</si>
  <si>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</si>
  <si>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</si>
  <si>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General ledger account activity report from the 01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</si>
  <si>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Census report for 2023</t>
    </r>
  </si>
  <si>
    <r>
      <t>·</t>
    </r>
    <r>
      <rPr>
        <sz val="7"/>
        <color theme="1"/>
        <rFont val="Times New Roman"/>
        <family val="1"/>
      </rPr>
      <t xml:space="preserve">       </t>
    </r>
    <r>
      <rPr>
        <sz val="13"/>
        <color theme="1"/>
        <rFont val="Tw Cen MT"/>
        <family val="2"/>
      </rPr>
      <t>Current list of employees paid directly on the school payroll</t>
    </r>
  </si>
  <si>
    <t>NTP Grant-2023 Census Return-Total salary cost per annum inc  PRSI ER for Department sanctioned staff (enter € Amount)</t>
  </si>
  <si>
    <t>PLC pupils</t>
  </si>
  <si>
    <t>Included in other state funding</t>
  </si>
  <si>
    <t xml:space="preserve">School Library Books Capital Grant </t>
  </si>
  <si>
    <t>State Exam Income</t>
  </si>
  <si>
    <t>Transition Year Income</t>
  </si>
  <si>
    <t>Book Rental Scheme Income</t>
  </si>
  <si>
    <t>Journals and Year Book Income</t>
  </si>
  <si>
    <t>Reimbursable Income</t>
  </si>
  <si>
    <t>Unrestricted School Fundraising  (Non Capital)</t>
  </si>
  <si>
    <t>Restricted External Fundraising  (Non Capital)</t>
  </si>
  <si>
    <t>Unrestricted External Fundraising  (Non Capital)</t>
  </si>
  <si>
    <t>Substitute Teachers Expense</t>
  </si>
  <si>
    <t>Privately Paid Teachers Expense</t>
  </si>
  <si>
    <t>Supervision and Substitution Salaries Expense</t>
  </si>
  <si>
    <t>State Exam Salaries Expense</t>
  </si>
  <si>
    <t>Adult Education Salaries Expense</t>
  </si>
  <si>
    <t>Sport Coach Salaries Expense</t>
  </si>
  <si>
    <t>After School Study/Club Salaries Expense</t>
  </si>
  <si>
    <t>Bus Escort Salary Expense</t>
  </si>
  <si>
    <t>Teaching Aids Expense</t>
  </si>
  <si>
    <t>Art Expense</t>
  </si>
  <si>
    <t>Home Economics Expense</t>
  </si>
  <si>
    <t>Science Expense</t>
  </si>
  <si>
    <t xml:space="preserve"> ICT Grant Non - Capital Expense                   </t>
  </si>
  <si>
    <t>Woodwork / Building Construction Expense</t>
  </si>
  <si>
    <t>Metalwork / Engineering Expense</t>
  </si>
  <si>
    <t>Technology Expense</t>
  </si>
  <si>
    <t>Other Subjects Expense</t>
  </si>
  <si>
    <t>Leaving Cert Applied Expense</t>
  </si>
  <si>
    <t>LCVP Expense</t>
  </si>
  <si>
    <t>Transition Year Expense</t>
  </si>
  <si>
    <t>Learning Support Expense</t>
  </si>
  <si>
    <t>Teacher Inservice and Training Expense</t>
  </si>
  <si>
    <t>Career Guidance Expense</t>
  </si>
  <si>
    <t xml:space="preserve">Library Non Grant Funded Expense                                                                                                           </t>
  </si>
  <si>
    <t>School Library Books Capital Grant Expense</t>
  </si>
  <si>
    <t>Physical Education Expense</t>
  </si>
  <si>
    <t>Games (excl. travel) Expense</t>
  </si>
  <si>
    <t>Travel Games Expense</t>
  </si>
  <si>
    <t>Bus Hire Expense</t>
  </si>
  <si>
    <t>School Tours Expense</t>
  </si>
  <si>
    <t>School Musical/Drama Expense</t>
  </si>
  <si>
    <t>Book Grant Expense</t>
  </si>
  <si>
    <t>Book Rental Scheme Expense</t>
  </si>
  <si>
    <t>Mock Examinations Expense</t>
  </si>
  <si>
    <t>School Yearbook/Journal Expense</t>
  </si>
  <si>
    <t>Trophies and Prizes Expense</t>
  </si>
  <si>
    <t>Uniform Expense</t>
  </si>
  <si>
    <t>Home School Liaison Expense</t>
  </si>
  <si>
    <t>School Excellence Fund Expense</t>
  </si>
  <si>
    <t>Student Council Expense</t>
  </si>
  <si>
    <t>Other Summer Provision Expense</t>
  </si>
  <si>
    <t>Department of Children and Youth Affairs Activities Expense</t>
  </si>
  <si>
    <t xml:space="preserve">DSP School Meals Food Costs                       </t>
  </si>
  <si>
    <t xml:space="preserve">Other Non Capital DE Grants Expense                       </t>
  </si>
  <si>
    <t>Student Insurance Expense</t>
  </si>
  <si>
    <t>Designated Expenditure (Non Capital)</t>
  </si>
  <si>
    <t>Restricted External Fundraising Expenses  (Non Capital)</t>
  </si>
  <si>
    <t>Unrestricted External Fundraising Expenses (Non Capital)</t>
  </si>
  <si>
    <t>Unrestricted School Fundraising Expenses (Non Capital)</t>
  </si>
  <si>
    <t>Caretaker Wages Expense</t>
  </si>
  <si>
    <t>Caretaker Pension Expense</t>
  </si>
  <si>
    <t>Repairs to Buildings and Grounds Expense</t>
  </si>
  <si>
    <t>Minor Works Grant (Non Capital) Expense</t>
  </si>
  <si>
    <t>Repairs to Furniture, Fittings and Equipment Expense</t>
  </si>
  <si>
    <t xml:space="preserve">Routine Security Expense                                                        </t>
  </si>
  <si>
    <t xml:space="preserve">General Insurance Expense                                                   </t>
  </si>
  <si>
    <t>Heating Expense</t>
  </si>
  <si>
    <t>Light and Power Expense</t>
  </si>
  <si>
    <t>Rent of Temporary Accommodation Expense</t>
  </si>
  <si>
    <t>Other Rental Costs Expense</t>
  </si>
  <si>
    <t xml:space="preserve">Refuse Expense                          </t>
  </si>
  <si>
    <t>Licence Fee to Patron/Trustee Expense</t>
  </si>
  <si>
    <t>Other Repairs and Maintenance Expense</t>
  </si>
  <si>
    <t>Recruitment Expense</t>
  </si>
  <si>
    <t>Advertising / Public Relations Expense</t>
  </si>
  <si>
    <t>Postage Expense</t>
  </si>
  <si>
    <t>Telephone Expense / SMS Text</t>
  </si>
  <si>
    <t>Printing and Stationery Expense</t>
  </si>
  <si>
    <t>Office Equipment (Non Capital) Expense</t>
  </si>
  <si>
    <t xml:space="preserve">Non-ICT Grant Funded Office Computers Expense        </t>
  </si>
  <si>
    <t>Accounting / Auditing Expense</t>
  </si>
  <si>
    <t>Other Professional Fees Expense</t>
  </si>
  <si>
    <t>Travel and Subsistence Expense</t>
  </si>
  <si>
    <t>Board of Management Expense</t>
  </si>
  <si>
    <t>InSchool Administration System Expense</t>
  </si>
  <si>
    <t>Accounting Software / Payroll Software Expense</t>
  </si>
  <si>
    <t>Donations to Charity</t>
  </si>
  <si>
    <t>Medical and First Aid Expense</t>
  </si>
  <si>
    <t>Hospitality Expense</t>
  </si>
  <si>
    <t>Tuck Shop Expense</t>
  </si>
  <si>
    <t>Loan Charges Expense</t>
  </si>
  <si>
    <t>Bank Interest Expense</t>
  </si>
  <si>
    <t>Bank Charges Expense</t>
  </si>
  <si>
    <t>Pensioners Payroll Expense</t>
  </si>
  <si>
    <t xml:space="preserve">Student Photocopying Income </t>
  </si>
  <si>
    <t>Student Photocopying Expenses</t>
  </si>
  <si>
    <t>Rent of DE Funded Sports Hall Expenses</t>
  </si>
  <si>
    <t xml:space="preserve">Sports Complex DE Grant Transfer                                                     </t>
  </si>
  <si>
    <t>Estimate Opening Bank Position 1st September 2023</t>
  </si>
  <si>
    <r>
      <t>Projected Balance 1st September 202</t>
    </r>
    <r>
      <rPr>
        <b/>
        <sz val="14"/>
        <rFont val="Calibri"/>
        <family val="2"/>
      </rPr>
      <t>3</t>
    </r>
  </si>
  <si>
    <t>Balance available for spending 1st September 2023</t>
  </si>
  <si>
    <t>Projected Balance for 31st August 2024</t>
  </si>
  <si>
    <t>Formula Check</t>
  </si>
  <si>
    <t>The total of figures in the import sheet should add up to the income less the expenditure plus the contignecy in the budget</t>
  </si>
  <si>
    <t>A formula check has been added to confirm this, if there is a descrepancy with any section of the budget the check box will turn red</t>
  </si>
  <si>
    <t>Total Per Import Sheet</t>
  </si>
  <si>
    <t>Per Budget sheet</t>
  </si>
  <si>
    <t>Check</t>
  </si>
  <si>
    <t>Note this is not the surplus</t>
  </si>
  <si>
    <t>Subtotal per Import sheet</t>
  </si>
  <si>
    <t>Subtotal per Budget sheet</t>
  </si>
  <si>
    <r>
      <t>Non pay budget -</t>
    </r>
    <r>
      <rPr>
        <b/>
        <sz val="11"/>
        <color rgb="FFFF0000"/>
        <rFont val="Calibri"/>
        <family val="2"/>
        <scheme val="minor"/>
      </rPr>
      <t>75%</t>
    </r>
    <r>
      <rPr>
        <b/>
        <sz val="11"/>
        <rFont val="Calibri"/>
        <family val="2"/>
        <scheme val="minor"/>
      </rPr>
      <t xml:space="preserve"> payable</t>
    </r>
  </si>
  <si>
    <r>
      <t xml:space="preserve">School Support Services Fund - </t>
    </r>
    <r>
      <rPr>
        <b/>
        <sz val="11"/>
        <color rgb="FFFF0000"/>
        <rFont val="Calibri"/>
        <family val="2"/>
        <scheme val="minor"/>
      </rPr>
      <t>75%</t>
    </r>
    <r>
      <rPr>
        <b/>
        <sz val="11"/>
        <rFont val="Calibri"/>
        <family val="2"/>
        <scheme val="minor"/>
      </rPr>
      <t xml:space="preserve"> (Min. €24,500*75%=€18,225)                                                                              1/3</t>
    </r>
  </si>
  <si>
    <t>The following financial reports will assist you in the preparation of the budget for the 2023/2024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</si>
</sst>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quot;€&quot;#,##0.00_);[Red]\(&quot;€&quot;#,##0.00\)"/>
    <numFmt numFmtId="166" formatCode="_(&quot;€&quot;* #,##0.00_);_(&quot;€&quot;* \(#,##0.00\);_(&quot;€&quot;* &quot;-&quot;??_);_(@_)"/>
    <numFmt numFmtId="167" formatCode="_(* #,##0.00_);_(* \(#,##0.00\);_(* &quot;-&quot;??_);_(@_)"/>
    <numFmt numFmtId="168" formatCode="_-* #,##0_-;\-* #,##0_-;_-* &quot;-&quot;??_-;_-@_-"/>
    <numFmt numFmtId="169" formatCode="&quot;€&quot;#,##0"/>
    <numFmt numFmtId="170" formatCode="&quot;€&quot;#,##0_);\(&quot;€&quot;#,##0\)"/>
  </numFmts>
  <fonts count="75"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sz val="16"/>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b/>
      <sz val="14"/>
      <color theme="1"/>
      <name val="Times New Roman"/>
      <family val="1"/>
    </font>
    <font>
      <b/>
      <sz val="8"/>
      <color theme="1"/>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b/>
      <sz val="14"/>
      <name val="Calibri"/>
      <family val="2"/>
      <scheme val="minor"/>
    </font>
    <font>
      <sz val="14"/>
      <color theme="1"/>
      <name val="Calibri"/>
      <family val="2"/>
      <scheme val="minor"/>
    </font>
    <font>
      <sz val="14"/>
      <name val="Calibri"/>
      <family val="2"/>
      <scheme val="minor"/>
    </font>
    <font>
      <b/>
      <u/>
      <sz val="11"/>
      <name val="Arial"/>
      <family val="2"/>
    </font>
    <font>
      <b/>
      <sz val="16"/>
      <name val="Times New Roman"/>
      <family val="1"/>
    </font>
    <font>
      <b/>
      <i/>
      <sz val="12"/>
      <name val="Times New Roman"/>
      <family val="1"/>
    </font>
    <font>
      <b/>
      <sz val="16"/>
      <name val="Calibri"/>
      <family val="2"/>
      <scheme val="minor"/>
    </font>
    <font>
      <b/>
      <sz val="11"/>
      <name val="Calibri"/>
      <family val="2"/>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b/>
      <sz val="14"/>
      <name val="Calibri"/>
      <family val="2"/>
    </font>
    <font>
      <sz val="11"/>
      <color theme="3" tint="-0.249977111117893"/>
      <name val="Arial"/>
      <family val="2"/>
    </font>
    <font>
      <sz val="10"/>
      <color theme="3" tint="-0.249977111117893"/>
      <name val="Calibri"/>
      <family val="2"/>
      <scheme val="minor"/>
    </font>
    <font>
      <u/>
      <sz val="11"/>
      <color theme="10"/>
      <name val="Calibri"/>
      <family val="2"/>
      <scheme val="minor"/>
    </font>
    <font>
      <b/>
      <sz val="16"/>
      <color theme="1"/>
      <name val="Tw Cen MT"/>
      <family val="2"/>
    </font>
    <font>
      <sz val="11"/>
      <color theme="1"/>
      <name val="Times New Roman"/>
      <family val="1"/>
    </font>
    <font>
      <sz val="13"/>
      <color theme="1"/>
      <name val="Tw Cen MT"/>
      <family val="2"/>
    </font>
    <font>
      <vertAlign val="superscript"/>
      <sz val="13"/>
      <color theme="1"/>
      <name val="Tw Cen MT"/>
      <family val="2"/>
    </font>
    <font>
      <sz val="12"/>
      <color theme="1"/>
      <name val="Tw Cen MT"/>
      <family val="2"/>
    </font>
    <font>
      <b/>
      <sz val="13"/>
      <color theme="1"/>
      <name val="Tw Cen MT"/>
      <family val="2"/>
    </font>
    <font>
      <b/>
      <sz val="11"/>
      <color theme="1"/>
      <name val="Tw Cen MT"/>
      <family val="2"/>
    </font>
    <font>
      <b/>
      <sz val="14"/>
      <color theme="1"/>
      <name val="Tw Cen MT"/>
      <family val="2"/>
    </font>
    <font>
      <b/>
      <sz val="7"/>
      <color theme="1"/>
      <name val="Times New Roman"/>
      <family val="1"/>
    </font>
    <font>
      <b/>
      <vertAlign val="superscript"/>
      <sz val="16"/>
      <color theme="1"/>
      <name val="Tw Cen MT"/>
      <family val="2"/>
    </font>
    <font>
      <sz val="16"/>
      <color theme="1"/>
      <name val="Tw Cen MT"/>
      <family val="2"/>
    </font>
    <font>
      <sz val="13"/>
      <color theme="1"/>
      <name val="Symbol"/>
      <family val="1"/>
      <charset val="2"/>
    </font>
    <font>
      <sz val="7"/>
      <color theme="1"/>
      <name val="Times New Roman"/>
      <family val="1"/>
    </font>
    <font>
      <b/>
      <sz val="11"/>
      <color rgb="FFFF0000"/>
      <name val="Calibri"/>
      <family val="2"/>
      <scheme val="minor"/>
    </font>
    <font>
      <sz val="11"/>
      <color rgb="FFFF000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6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s>
  <cellStyleXfs count="6">
    <xf numFmtId="0" fontId="0" fillId="0" borderId="0"/>
    <xf numFmtId="167" fontId="15" fillId="0" borderId="0" applyFont="0" applyFill="0" applyBorder="0" applyAlignment="0" applyProtection="0"/>
    <xf numFmtId="166" fontId="15" fillId="0" borderId="0" applyFont="0" applyFill="0" applyBorder="0" applyAlignment="0" applyProtection="0"/>
    <xf numFmtId="0" fontId="3" fillId="0" borderId="0"/>
    <xf numFmtId="9" fontId="15" fillId="0" borderId="0" applyFont="0" applyFill="0" applyBorder="0" applyAlignment="0" applyProtection="0"/>
    <xf numFmtId="0" fontId="59" fillId="0" borderId="0" applyNumberFormat="0" applyFill="0" applyBorder="0" applyAlignment="0" applyProtection="0"/>
  </cellStyleXfs>
  <cellXfs count="597">
    <xf numFmtId="0" fontId="0" fillId="0" borderId="0" xfId="0"/>
    <xf numFmtId="165" fontId="16" fillId="0" borderId="0" xfId="0" applyNumberFormat="1" applyFont="1" applyAlignment="1">
      <alignment horizontal="right"/>
    </xf>
    <xf numFmtId="164" fontId="0" fillId="0" borderId="0" xfId="0" applyNumberFormat="1"/>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3" borderId="6" xfId="0" applyFill="1" applyBorder="1"/>
    <xf numFmtId="1" fontId="0" fillId="0" borderId="0" xfId="0" applyNumberFormat="1"/>
    <xf numFmtId="0" fontId="20" fillId="0" borderId="0" xfId="0" applyFont="1" applyAlignment="1">
      <alignment horizontal="center"/>
    </xf>
    <xf numFmtId="0" fontId="20" fillId="0" borderId="0" xfId="0" applyFont="1"/>
    <xf numFmtId="0" fontId="16" fillId="0" borderId="0" xfId="0" applyFont="1"/>
    <xf numFmtId="0" fontId="0" fillId="0" borderId="10" xfId="0" applyBorder="1" applyProtection="1">
      <protection locked="0"/>
    </xf>
    <xf numFmtId="0" fontId="0" fillId="0" borderId="11" xfId="0" applyBorder="1"/>
    <xf numFmtId="0" fontId="0" fillId="0" borderId="12" xfId="0" applyBorder="1"/>
    <xf numFmtId="0" fontId="22" fillId="0" borderId="13" xfId="0" applyFont="1" applyBorder="1"/>
    <xf numFmtId="0" fontId="0" fillId="0" borderId="14" xfId="0" applyBorder="1"/>
    <xf numFmtId="0" fontId="0" fillId="2" borderId="0" xfId="0" quotePrefix="1" applyFill="1" applyAlignment="1">
      <alignment horizontal="left"/>
    </xf>
    <xf numFmtId="0" fontId="2" fillId="0" borderId="0" xfId="0" applyFont="1" applyAlignment="1">
      <alignment horizontal="left"/>
    </xf>
    <xf numFmtId="0" fontId="21" fillId="0" borderId="0" xfId="0" applyFont="1" applyProtection="1">
      <protection locked="0"/>
    </xf>
    <xf numFmtId="0" fontId="6" fillId="0" borderId="0" xfId="3" applyFont="1"/>
    <xf numFmtId="0" fontId="6" fillId="0" borderId="0" xfId="3" applyFont="1" applyAlignment="1">
      <alignment horizontal="center"/>
    </xf>
    <xf numFmtId="0" fontId="24" fillId="0" borderId="15" xfId="0" applyFont="1" applyBorder="1" applyProtection="1">
      <protection locked="0"/>
    </xf>
    <xf numFmtId="0" fontId="24" fillId="0" borderId="16" xfId="0" applyFont="1" applyBorder="1" applyProtection="1">
      <protection locked="0"/>
    </xf>
    <xf numFmtId="0" fontId="24" fillId="0" borderId="16" xfId="0" applyFont="1" applyBorder="1"/>
    <xf numFmtId="0" fontId="24" fillId="0" borderId="17" xfId="0" applyFont="1" applyBorder="1"/>
    <xf numFmtId="0" fontId="24" fillId="0" borderId="17" xfId="0" applyFont="1" applyBorder="1" applyProtection="1">
      <protection locked="0"/>
    </xf>
    <xf numFmtId="0" fontId="24" fillId="0" borderId="15" xfId="0" applyFont="1" applyBorder="1"/>
    <xf numFmtId="1" fontId="21" fillId="0" borderId="0" xfId="0" applyNumberFormat="1" applyFont="1"/>
    <xf numFmtId="0" fontId="24" fillId="4" borderId="18" xfId="0" applyFont="1" applyFill="1" applyBorder="1" applyAlignment="1">
      <alignment horizontal="left"/>
    </xf>
    <xf numFmtId="0" fontId="24" fillId="2" borderId="19" xfId="0" applyFont="1" applyFill="1" applyBorder="1" applyAlignment="1">
      <alignment horizontal="left"/>
    </xf>
    <xf numFmtId="0" fontId="24" fillId="0" borderId="19" xfId="0" applyFont="1" applyBorder="1" applyAlignment="1">
      <alignment horizontal="left"/>
    </xf>
    <xf numFmtId="0" fontId="24" fillId="2" borderId="20" xfId="0" applyFont="1" applyFill="1" applyBorder="1" applyAlignment="1">
      <alignment horizontal="left"/>
    </xf>
    <xf numFmtId="0" fontId="24" fillId="4" borderId="21" xfId="0" applyFont="1" applyFill="1" applyBorder="1" applyAlignment="1">
      <alignment horizontal="center"/>
    </xf>
    <xf numFmtId="0" fontId="24" fillId="2" borderId="21" xfId="0" applyFont="1" applyFill="1" applyBorder="1" applyAlignment="1">
      <alignment horizontal="center"/>
    </xf>
    <xf numFmtId="0" fontId="24" fillId="0" borderId="21" xfId="0" applyFont="1" applyBorder="1" applyAlignment="1">
      <alignment horizontal="center"/>
    </xf>
    <xf numFmtId="0" fontId="24" fillId="2" borderId="22" xfId="0" applyFont="1" applyFill="1" applyBorder="1" applyAlignment="1">
      <alignment horizontal="center"/>
    </xf>
    <xf numFmtId="0" fontId="0" fillId="2" borderId="23" xfId="0" applyFill="1" applyBorder="1" applyAlignment="1">
      <alignment horizontal="center"/>
    </xf>
    <xf numFmtId="0" fontId="24" fillId="2" borderId="24" xfId="0" applyFont="1" applyFill="1" applyBorder="1" applyAlignment="1">
      <alignment horizontal="center"/>
    </xf>
    <xf numFmtId="0" fontId="0" fillId="0" borderId="23" xfId="0" applyBorder="1" applyAlignment="1">
      <alignment horizontal="center"/>
    </xf>
    <xf numFmtId="0" fontId="24" fillId="4" borderId="24" xfId="0" applyFont="1" applyFill="1" applyBorder="1" applyAlignment="1">
      <alignment horizontal="center"/>
    </xf>
    <xf numFmtId="0" fontId="16"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6" fillId="5" borderId="7" xfId="0" applyFont="1" applyFill="1" applyBorder="1" applyProtection="1">
      <protection locked="0"/>
    </xf>
    <xf numFmtId="0" fontId="16" fillId="5" borderId="25" xfId="0" applyFont="1" applyFill="1" applyBorder="1" applyProtection="1">
      <protection locked="0"/>
    </xf>
    <xf numFmtId="0" fontId="24" fillId="0" borderId="26" xfId="0" applyFont="1" applyBorder="1" applyProtection="1">
      <protection locked="0"/>
    </xf>
    <xf numFmtId="0" fontId="24" fillId="0" borderId="27" xfId="0" applyFont="1" applyBorder="1" applyProtection="1">
      <protection locked="0"/>
    </xf>
    <xf numFmtId="0" fontId="24" fillId="0" borderId="28" xfId="0" applyFont="1" applyBorder="1" applyProtection="1">
      <protection locked="0"/>
    </xf>
    <xf numFmtId="0" fontId="24" fillId="0" borderId="27" xfId="0" applyFont="1" applyBorder="1"/>
    <xf numFmtId="0" fontId="21" fillId="0" borderId="0" xfId="0" applyFont="1"/>
    <xf numFmtId="0" fontId="27" fillId="0" borderId="0" xfId="0" applyFont="1" applyAlignment="1">
      <alignment horizontal="left"/>
    </xf>
    <xf numFmtId="0" fontId="0" fillId="0" borderId="0" xfId="0" applyAlignment="1">
      <alignment horizontal="left"/>
    </xf>
    <xf numFmtId="0" fontId="24" fillId="0" borderId="24" xfId="0" applyFont="1" applyBorder="1" applyAlignment="1">
      <alignment horizontal="center"/>
    </xf>
    <xf numFmtId="0" fontId="0" fillId="0" borderId="30" xfId="0" applyBorder="1" applyProtection="1">
      <protection locked="0"/>
    </xf>
    <xf numFmtId="0" fontId="28" fillId="5" borderId="25" xfId="0" applyFont="1" applyFill="1" applyBorder="1" applyProtection="1">
      <protection locked="0"/>
    </xf>
    <xf numFmtId="0" fontId="16" fillId="6" borderId="7" xfId="0" applyFont="1" applyFill="1" applyBorder="1" applyProtection="1">
      <protection locked="0"/>
    </xf>
    <xf numFmtId="0" fontId="16" fillId="6" borderId="6" xfId="0" applyFont="1" applyFill="1" applyBorder="1" applyProtection="1">
      <protection locked="0"/>
    </xf>
    <xf numFmtId="0" fontId="16" fillId="7" borderId="7" xfId="0" applyFont="1" applyFill="1" applyBorder="1" applyProtection="1">
      <protection locked="0"/>
    </xf>
    <xf numFmtId="0" fontId="16" fillId="7" borderId="6" xfId="0" applyFont="1" applyFill="1" applyBorder="1" applyProtection="1">
      <protection locked="0"/>
    </xf>
    <xf numFmtId="0" fontId="29" fillId="3" borderId="29" xfId="0" applyFont="1" applyFill="1" applyBorder="1"/>
    <xf numFmtId="0" fontId="29" fillId="3" borderId="30" xfId="0" applyFont="1" applyFill="1" applyBorder="1"/>
    <xf numFmtId="168" fontId="26" fillId="8" borderId="32" xfId="1" applyNumberFormat="1" applyFont="1" applyFill="1" applyBorder="1"/>
    <xf numFmtId="0" fontId="19" fillId="3" borderId="6" xfId="0" applyFont="1" applyFill="1" applyBorder="1" applyProtection="1">
      <protection locked="0"/>
    </xf>
    <xf numFmtId="0" fontId="19" fillId="3" borderId="7" xfId="0" applyFont="1" applyFill="1" applyBorder="1" applyAlignment="1" applyProtection="1">
      <alignment horizontal="left"/>
      <protection locked="0"/>
    </xf>
    <xf numFmtId="0" fontId="27" fillId="0" borderId="0" xfId="0" applyFont="1" applyAlignment="1">
      <alignment horizontal="right"/>
    </xf>
    <xf numFmtId="0" fontId="6" fillId="9" borderId="33" xfId="3" applyFont="1" applyFill="1" applyBorder="1"/>
    <xf numFmtId="0" fontId="6" fillId="9" borderId="33" xfId="3" applyFont="1" applyFill="1" applyBorder="1" applyAlignment="1">
      <alignment horizontal="center"/>
    </xf>
    <xf numFmtId="0" fontId="7" fillId="9" borderId="33" xfId="3" applyFont="1" applyFill="1" applyBorder="1"/>
    <xf numFmtId="165" fontId="30" fillId="9" borderId="3" xfId="0" applyNumberFormat="1" applyFont="1" applyFill="1" applyBorder="1" applyAlignment="1">
      <alignment horizontal="right"/>
    </xf>
    <xf numFmtId="0" fontId="23" fillId="9" borderId="4" xfId="0" applyFont="1" applyFill="1" applyBorder="1"/>
    <xf numFmtId="1" fontId="23" fillId="9" borderId="9" xfId="0" applyNumberFormat="1" applyFont="1" applyFill="1" applyBorder="1"/>
    <xf numFmtId="0" fontId="6" fillId="9" borderId="34" xfId="3" applyFont="1" applyFill="1" applyBorder="1"/>
    <xf numFmtId="0" fontId="6" fillId="9" borderId="35" xfId="3" applyFont="1" applyFill="1" applyBorder="1" applyAlignment="1">
      <alignment horizontal="center"/>
    </xf>
    <xf numFmtId="0" fontId="6" fillId="9" borderId="36" xfId="3" applyFont="1" applyFill="1" applyBorder="1"/>
    <xf numFmtId="165" fontId="16" fillId="9" borderId="35" xfId="0" applyNumberFormat="1" applyFont="1" applyFill="1" applyBorder="1" applyAlignment="1">
      <alignment horizontal="right"/>
    </xf>
    <xf numFmtId="0" fontId="0" fillId="9" borderId="35" xfId="0" applyFill="1" applyBorder="1"/>
    <xf numFmtId="1" fontId="0" fillId="9" borderId="36" xfId="0" applyNumberFormat="1" applyFill="1" applyBorder="1"/>
    <xf numFmtId="0" fontId="0" fillId="0" borderId="37" xfId="0" applyBorder="1"/>
    <xf numFmtId="0" fontId="27" fillId="0" borderId="0" xfId="0" applyFont="1" applyAlignment="1">
      <alignment horizontal="center"/>
    </xf>
    <xf numFmtId="0" fontId="25" fillId="10" borderId="29" xfId="0" applyFont="1" applyFill="1" applyBorder="1"/>
    <xf numFmtId="0" fontId="31" fillId="2" borderId="21" xfId="0" applyFont="1" applyFill="1" applyBorder="1" applyAlignment="1">
      <alignment horizontal="center"/>
    </xf>
    <xf numFmtId="0" fontId="31" fillId="2" borderId="19" xfId="0" applyFont="1" applyFill="1" applyBorder="1" applyAlignment="1">
      <alignment horizontal="left"/>
    </xf>
    <xf numFmtId="0" fontId="0" fillId="0" borderId="0" xfId="0" quotePrefix="1" applyAlignment="1">
      <alignment horizontal="left"/>
    </xf>
    <xf numFmtId="0" fontId="0" fillId="3" borderId="11" xfId="0" applyFill="1" applyBorder="1"/>
    <xf numFmtId="0" fontId="29" fillId="3" borderId="11" xfId="0" applyFont="1" applyFill="1" applyBorder="1" applyAlignment="1">
      <alignment horizontal="center"/>
    </xf>
    <xf numFmtId="0" fontId="21" fillId="3" borderId="12" xfId="0" applyFont="1" applyFill="1" applyBorder="1"/>
    <xf numFmtId="0" fontId="0" fillId="3" borderId="10" xfId="0" applyFill="1" applyBorder="1"/>
    <xf numFmtId="0" fontId="29" fillId="3" borderId="10" xfId="0" applyFont="1" applyFill="1" applyBorder="1" applyAlignment="1">
      <alignment horizontal="center"/>
    </xf>
    <xf numFmtId="0" fontId="21" fillId="3" borderId="31" xfId="0" applyFont="1" applyFill="1" applyBorder="1"/>
    <xf numFmtId="0" fontId="29" fillId="3" borderId="39" xfId="0" applyFont="1" applyFill="1" applyBorder="1"/>
    <xf numFmtId="0" fontId="5" fillId="10" borderId="41" xfId="0" applyFont="1" applyFill="1" applyBorder="1" applyProtection="1">
      <protection locked="0"/>
    </xf>
    <xf numFmtId="3" fontId="5" fillId="10" borderId="41" xfId="0" applyNumberFormat="1" applyFont="1" applyFill="1" applyBorder="1" applyProtection="1">
      <protection locked="0"/>
    </xf>
    <xf numFmtId="3" fontId="5" fillId="10" borderId="43" xfId="0" applyNumberFormat="1" applyFont="1" applyFill="1" applyBorder="1" applyProtection="1">
      <protection locked="0"/>
    </xf>
    <xf numFmtId="0" fontId="9" fillId="0" borderId="0" xfId="0" applyFont="1" applyAlignment="1">
      <alignment vertical="center"/>
    </xf>
    <xf numFmtId="0" fontId="32" fillId="0" borderId="0" xfId="0" applyFont="1"/>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indent="5"/>
    </xf>
    <xf numFmtId="0" fontId="11" fillId="0" borderId="0" xfId="0" applyFont="1" applyAlignment="1">
      <alignment horizontal="left" vertical="center" indent="7"/>
    </xf>
    <xf numFmtId="0" fontId="11" fillId="0" borderId="0" xfId="0" applyFont="1" applyAlignment="1">
      <alignment horizontal="left" vertical="center" indent="8"/>
    </xf>
    <xf numFmtId="0" fontId="11" fillId="0" borderId="0" xfId="0" applyFont="1" applyAlignment="1">
      <alignment horizontal="left" vertical="center" indent="6"/>
    </xf>
    <xf numFmtId="0" fontId="33" fillId="0" borderId="39" xfId="0" applyFont="1" applyBorder="1"/>
    <xf numFmtId="0" fontId="13" fillId="0" borderId="23" xfId="0" applyFont="1" applyBorder="1" applyAlignment="1">
      <alignment vertical="center"/>
    </xf>
    <xf numFmtId="0" fontId="13" fillId="0" borderId="38" xfId="0" applyFont="1" applyBorder="1" applyAlignment="1">
      <alignment vertical="center"/>
    </xf>
    <xf numFmtId="0" fontId="34" fillId="0" borderId="0" xfId="0" applyFont="1" applyAlignment="1">
      <alignment horizontal="right"/>
    </xf>
    <xf numFmtId="0" fontId="36" fillId="0" borderId="0" xfId="0" applyFont="1" applyAlignment="1">
      <alignment horizontal="left"/>
    </xf>
    <xf numFmtId="0" fontId="37" fillId="0" borderId="0" xfId="0" applyFont="1" applyAlignment="1">
      <alignment horizontal="left"/>
    </xf>
    <xf numFmtId="0" fontId="10" fillId="0" borderId="0" xfId="0" applyFont="1" applyAlignment="1">
      <alignment horizontal="left" vertical="center" indent="9"/>
    </xf>
    <xf numFmtId="0" fontId="19" fillId="0" borderId="0" xfId="0" applyFont="1"/>
    <xf numFmtId="0" fontId="22" fillId="0" borderId="0" xfId="0" applyFont="1"/>
    <xf numFmtId="164" fontId="22" fillId="0" borderId="0" xfId="0" applyNumberFormat="1" applyFont="1"/>
    <xf numFmtId="0" fontId="19" fillId="0" borderId="0" xfId="0" applyFont="1" applyProtection="1">
      <protection locked="0"/>
    </xf>
    <xf numFmtId="0" fontId="25" fillId="11" borderId="0" xfId="0" applyFont="1" applyFill="1" applyProtection="1">
      <protection locked="0"/>
    </xf>
    <xf numFmtId="0" fontId="39" fillId="11" borderId="0" xfId="0" applyFont="1" applyFill="1" applyProtection="1">
      <protection locked="0"/>
    </xf>
    <xf numFmtId="0" fontId="34" fillId="0" borderId="16" xfId="0" applyFont="1" applyBorder="1" applyProtection="1">
      <protection locked="0"/>
    </xf>
    <xf numFmtId="0" fontId="39" fillId="0" borderId="0" xfId="0" applyFont="1" applyProtection="1">
      <protection locked="0"/>
    </xf>
    <xf numFmtId="0" fontId="39" fillId="0" borderId="44" xfId="0" applyFont="1" applyBorder="1"/>
    <xf numFmtId="0" fontId="19" fillId="11" borderId="0" xfId="0" applyFont="1" applyFill="1" applyProtection="1">
      <protection locked="0"/>
    </xf>
    <xf numFmtId="0" fontId="19" fillId="11" borderId="37" xfId="0" applyFont="1" applyFill="1" applyBorder="1" applyProtection="1">
      <protection locked="0"/>
    </xf>
    <xf numFmtId="0" fontId="39" fillId="11" borderId="37" xfId="0" applyFont="1" applyFill="1" applyBorder="1" applyProtection="1">
      <protection locked="0"/>
    </xf>
    <xf numFmtId="0" fontId="21" fillId="11" borderId="37" xfId="0" applyFont="1" applyFill="1" applyBorder="1" applyProtection="1">
      <protection locked="0"/>
    </xf>
    <xf numFmtId="0" fontId="39" fillId="12" borderId="0" xfId="0" applyFont="1" applyFill="1" applyProtection="1">
      <protection locked="0"/>
    </xf>
    <xf numFmtId="0" fontId="39" fillId="12" borderId="44" xfId="0" applyFont="1" applyFill="1" applyBorder="1"/>
    <xf numFmtId="0" fontId="39" fillId="4" borderId="0" xfId="0" applyFont="1" applyFill="1" applyProtection="1">
      <protection locked="0"/>
    </xf>
    <xf numFmtId="0" fontId="39" fillId="4" borderId="0" xfId="0" applyFont="1" applyFill="1"/>
    <xf numFmtId="0" fontId="27" fillId="0" borderId="0" xfId="0" applyFont="1" applyAlignment="1" applyProtection="1">
      <alignment horizontal="center"/>
      <protection locked="0"/>
    </xf>
    <xf numFmtId="0" fontId="38" fillId="0" borderId="0" xfId="0" applyFont="1" applyProtection="1">
      <protection locked="0"/>
    </xf>
    <xf numFmtId="0" fontId="38" fillId="0" borderId="0" xfId="0" applyFont="1"/>
    <xf numFmtId="169" fontId="38" fillId="15" borderId="16" xfId="0" applyNumberFormat="1" applyFont="1" applyFill="1" applyBorder="1"/>
    <xf numFmtId="169" fontId="38" fillId="15" borderId="0" xfId="0" applyNumberFormat="1" applyFont="1" applyFill="1"/>
    <xf numFmtId="0" fontId="35" fillId="14" borderId="7" xfId="0" applyFont="1" applyFill="1" applyBorder="1" applyProtection="1">
      <protection locked="0"/>
    </xf>
    <xf numFmtId="169" fontId="19" fillId="14" borderId="25" xfId="0" applyNumberFormat="1" applyFont="1" applyFill="1" applyBorder="1" applyProtection="1">
      <protection locked="0"/>
    </xf>
    <xf numFmtId="0" fontId="19" fillId="0" borderId="0" xfId="0" applyFont="1" applyAlignment="1" applyProtection="1">
      <alignment horizontal="center"/>
      <protection locked="0"/>
    </xf>
    <xf numFmtId="0" fontId="34" fillId="0" borderId="0" xfId="0" applyFont="1" applyAlignment="1">
      <alignment horizontal="justify"/>
    </xf>
    <xf numFmtId="0" fontId="16" fillId="0" borderId="29" xfId="0" applyFont="1" applyBorder="1"/>
    <xf numFmtId="0" fontId="16" fillId="0" borderId="11" xfId="0" applyFont="1" applyBorder="1"/>
    <xf numFmtId="1" fontId="16" fillId="0" borderId="37" xfId="0" applyNumberFormat="1" applyFont="1" applyBorder="1"/>
    <xf numFmtId="0" fontId="16" fillId="0" borderId="37" xfId="0" applyFont="1" applyBorder="1"/>
    <xf numFmtId="1" fontId="0" fillId="0" borderId="37" xfId="0" applyNumberFormat="1" applyBorder="1"/>
    <xf numFmtId="1" fontId="0" fillId="5" borderId="37" xfId="0" applyNumberFormat="1" applyFill="1" applyBorder="1"/>
    <xf numFmtId="0" fontId="24" fillId="2" borderId="37" xfId="0" applyFont="1" applyFill="1" applyBorder="1" applyAlignment="1">
      <alignment horizontal="center"/>
    </xf>
    <xf numFmtId="0" fontId="24" fillId="2" borderId="37" xfId="0" applyFont="1" applyFill="1" applyBorder="1" applyAlignment="1">
      <alignment horizontal="left"/>
    </xf>
    <xf numFmtId="0" fontId="24" fillId="0" borderId="37" xfId="0" applyFont="1" applyBorder="1"/>
    <xf numFmtId="0" fontId="24" fillId="0" borderId="37" xfId="0" applyFont="1" applyBorder="1" applyProtection="1">
      <protection locked="0"/>
    </xf>
    <xf numFmtId="0" fontId="16" fillId="4" borderId="37" xfId="0" applyFont="1" applyFill="1" applyBorder="1" applyProtection="1">
      <protection locked="0"/>
    </xf>
    <xf numFmtId="168" fontId="16" fillId="4" borderId="37" xfId="1" applyNumberFormat="1" applyFont="1" applyFill="1" applyBorder="1"/>
    <xf numFmtId="0" fontId="16" fillId="6" borderId="30" xfId="0" applyFont="1" applyFill="1" applyBorder="1" applyProtection="1">
      <protection locked="0"/>
    </xf>
    <xf numFmtId="0" fontId="16" fillId="6" borderId="10" xfId="0" applyFont="1" applyFill="1" applyBorder="1" applyProtection="1">
      <protection locked="0"/>
    </xf>
    <xf numFmtId="0" fontId="16" fillId="6" borderId="37" xfId="0" applyFont="1" applyFill="1" applyBorder="1" applyProtection="1">
      <protection locked="0"/>
    </xf>
    <xf numFmtId="0" fontId="31" fillId="2" borderId="22" xfId="0" applyFont="1" applyFill="1" applyBorder="1" applyAlignment="1">
      <alignment horizontal="center"/>
    </xf>
    <xf numFmtId="0" fontId="31" fillId="2" borderId="20" xfId="0" applyFont="1" applyFill="1" applyBorder="1" applyAlignment="1">
      <alignment horizontal="left"/>
    </xf>
    <xf numFmtId="0" fontId="16" fillId="4" borderId="0" xfId="0" applyFont="1" applyFill="1" applyProtection="1">
      <protection locked="0"/>
    </xf>
    <xf numFmtId="0" fontId="0" fillId="4" borderId="0" xfId="0" applyFill="1" applyProtection="1">
      <protection locked="0"/>
    </xf>
    <xf numFmtId="0" fontId="16" fillId="4" borderId="45" xfId="0" applyFont="1" applyFill="1" applyBorder="1" applyProtection="1">
      <protection locked="0"/>
    </xf>
    <xf numFmtId="0" fontId="16" fillId="5" borderId="42" xfId="0" applyFont="1" applyFill="1" applyBorder="1" applyProtection="1">
      <protection locked="0"/>
    </xf>
    <xf numFmtId="0" fontId="0" fillId="5" borderId="42" xfId="0" applyFill="1" applyBorder="1" applyProtection="1">
      <protection locked="0"/>
    </xf>
    <xf numFmtId="168" fontId="16" fillId="4" borderId="37" xfId="0" applyNumberFormat="1" applyFont="1" applyFill="1" applyBorder="1" applyProtection="1">
      <protection locked="0"/>
    </xf>
    <xf numFmtId="0" fontId="24" fillId="0" borderId="33" xfId="0" applyFont="1" applyBorder="1"/>
    <xf numFmtId="0" fontId="24" fillId="0" borderId="33" xfId="0" applyFont="1" applyBorder="1" applyProtection="1">
      <protection locked="0"/>
    </xf>
    <xf numFmtId="0" fontId="0" fillId="0" borderId="39" xfId="0" applyBorder="1"/>
    <xf numFmtId="0" fontId="0" fillId="2" borderId="37" xfId="0" applyFill="1" applyBorder="1" applyAlignment="1">
      <alignment horizontal="center"/>
    </xf>
    <xf numFmtId="168" fontId="26" fillId="5" borderId="32" xfId="1" applyNumberFormat="1" applyFont="1" applyFill="1" applyBorder="1"/>
    <xf numFmtId="0" fontId="16" fillId="4" borderId="23" xfId="0" applyFont="1" applyFill="1" applyBorder="1" applyProtection="1">
      <protection locked="0"/>
    </xf>
    <xf numFmtId="0" fontId="24" fillId="0" borderId="34" xfId="0" applyFont="1" applyBorder="1" applyProtection="1">
      <protection locked="0"/>
    </xf>
    <xf numFmtId="0" fontId="16" fillId="6" borderId="33" xfId="0" applyFont="1" applyFill="1" applyBorder="1" applyProtection="1">
      <protection locked="0"/>
    </xf>
    <xf numFmtId="0" fontId="24" fillId="0" borderId="47" xfId="0" applyFont="1" applyBorder="1" applyAlignment="1">
      <alignment horizontal="center"/>
    </xf>
    <xf numFmtId="0" fontId="0" fillId="4" borderId="34" xfId="0" applyFill="1" applyBorder="1" applyProtection="1">
      <protection locked="0"/>
    </xf>
    <xf numFmtId="0" fontId="0" fillId="4" borderId="46" xfId="0" applyFill="1" applyBorder="1" applyProtection="1">
      <protection locked="0"/>
    </xf>
    <xf numFmtId="0" fontId="24" fillId="4" borderId="51" xfId="0" applyFont="1" applyFill="1" applyBorder="1" applyProtection="1">
      <protection locked="0"/>
    </xf>
    <xf numFmtId="0" fontId="24" fillId="4" borderId="36" xfId="0" applyFont="1" applyFill="1" applyBorder="1" applyProtection="1">
      <protection locked="0"/>
    </xf>
    <xf numFmtId="0" fontId="16" fillId="5" borderId="52" xfId="0" applyFont="1" applyFill="1" applyBorder="1" applyProtection="1">
      <protection locked="0"/>
    </xf>
    <xf numFmtId="0" fontId="24" fillId="4" borderId="47" xfId="0" applyFont="1" applyFill="1" applyBorder="1" applyAlignment="1" applyProtection="1">
      <alignment horizontal="center"/>
      <protection locked="0"/>
    </xf>
    <xf numFmtId="0" fontId="24" fillId="4" borderId="48" xfId="0" applyFont="1" applyFill="1" applyBorder="1" applyAlignment="1" applyProtection="1">
      <alignment horizontal="center"/>
      <protection locked="0"/>
    </xf>
    <xf numFmtId="0" fontId="24" fillId="4" borderId="50" xfId="0" applyFont="1" applyFill="1" applyBorder="1" applyAlignment="1" applyProtection="1">
      <alignment horizontal="center"/>
      <protection locked="0"/>
    </xf>
    <xf numFmtId="0" fontId="24" fillId="4" borderId="34" xfId="0" applyFont="1" applyFill="1" applyBorder="1" applyAlignment="1" applyProtection="1">
      <alignment horizontal="center"/>
      <protection locked="0"/>
    </xf>
    <xf numFmtId="0" fontId="24" fillId="0" borderId="3" xfId="0" applyFont="1" applyBorder="1" applyProtection="1">
      <protection locked="0"/>
    </xf>
    <xf numFmtId="0" fontId="16" fillId="6" borderId="44" xfId="0" applyFont="1" applyFill="1" applyBorder="1" applyProtection="1">
      <protection locked="0"/>
    </xf>
    <xf numFmtId="0" fontId="8" fillId="2" borderId="32" xfId="0" applyFont="1" applyFill="1" applyBorder="1" applyAlignment="1">
      <alignment horizontal="center"/>
    </xf>
    <xf numFmtId="0" fontId="24" fillId="2" borderId="48" xfId="0" applyFont="1" applyFill="1" applyBorder="1" applyAlignment="1">
      <alignment horizontal="center"/>
    </xf>
    <xf numFmtId="0" fontId="24" fillId="2" borderId="53" xfId="0" applyFont="1" applyFill="1" applyBorder="1" applyAlignment="1">
      <alignment horizontal="center"/>
    </xf>
    <xf numFmtId="0" fontId="24" fillId="2" borderId="54" xfId="0" applyFont="1" applyFill="1" applyBorder="1" applyAlignment="1">
      <alignment horizontal="left"/>
    </xf>
    <xf numFmtId="1" fontId="0" fillId="4" borderId="37" xfId="0" applyNumberFormat="1" applyFill="1" applyBorder="1"/>
    <xf numFmtId="1" fontId="0" fillId="6" borderId="37" xfId="0" applyNumberFormat="1" applyFill="1" applyBorder="1"/>
    <xf numFmtId="168" fontId="16" fillId="4" borderId="44" xfId="1" applyNumberFormat="1" applyFont="1" applyFill="1" applyBorder="1"/>
    <xf numFmtId="168" fontId="26" fillId="6" borderId="32" xfId="1" applyNumberFormat="1" applyFont="1" applyFill="1" applyBorder="1"/>
    <xf numFmtId="168" fontId="26" fillId="8" borderId="55" xfId="1" applyNumberFormat="1" applyFont="1" applyFill="1" applyBorder="1"/>
    <xf numFmtId="1" fontId="0" fillId="0" borderId="44" xfId="0" applyNumberFormat="1" applyBorder="1"/>
    <xf numFmtId="1" fontId="16" fillId="4" borderId="37" xfId="0" applyNumberFormat="1" applyFont="1" applyFill="1" applyBorder="1" applyProtection="1">
      <protection locked="0"/>
    </xf>
    <xf numFmtId="1" fontId="0" fillId="0" borderId="33" xfId="0" applyNumberFormat="1" applyBorder="1"/>
    <xf numFmtId="168" fontId="26" fillId="6" borderId="55" xfId="1" applyNumberFormat="1" applyFont="1" applyFill="1" applyBorder="1"/>
    <xf numFmtId="0" fontId="0" fillId="6" borderId="37" xfId="0" applyFill="1" applyBorder="1"/>
    <xf numFmtId="168" fontId="26" fillId="4" borderId="32" xfId="1" applyNumberFormat="1" applyFont="1" applyFill="1" applyBorder="1"/>
    <xf numFmtId="168" fontId="26" fillId="4" borderId="55" xfId="1" applyNumberFormat="1" applyFont="1" applyFill="1" applyBorder="1"/>
    <xf numFmtId="168" fontId="26" fillId="17" borderId="55" xfId="1" applyNumberFormat="1" applyFont="1" applyFill="1" applyBorder="1"/>
    <xf numFmtId="0" fontId="40" fillId="9" borderId="0" xfId="0" applyFont="1" applyFill="1"/>
    <xf numFmtId="168" fontId="26" fillId="8" borderId="7" xfId="1" applyNumberFormat="1" applyFont="1" applyFill="1" applyBorder="1"/>
    <xf numFmtId="168" fontId="26" fillId="8" borderId="25" xfId="1" applyNumberFormat="1" applyFont="1" applyFill="1" applyBorder="1"/>
    <xf numFmtId="3" fontId="5" fillId="10" borderId="58" xfId="0" applyNumberFormat="1" applyFont="1" applyFill="1" applyBorder="1" applyProtection="1">
      <protection locked="0"/>
    </xf>
    <xf numFmtId="0" fontId="21" fillId="0" borderId="0" xfId="0" applyFont="1" applyAlignment="1" applyProtection="1">
      <alignment horizontal="center"/>
      <protection locked="0"/>
    </xf>
    <xf numFmtId="0" fontId="1" fillId="0" borderId="16" xfId="0" applyFont="1" applyBorder="1" applyProtection="1">
      <protection locked="0"/>
    </xf>
    <xf numFmtId="0" fontId="5" fillId="0" borderId="0" xfId="0" applyFont="1" applyAlignment="1">
      <alignment horizontal="left"/>
    </xf>
    <xf numFmtId="0" fontId="31" fillId="2" borderId="23" xfId="0" applyFont="1" applyFill="1" applyBorder="1" applyAlignment="1">
      <alignment horizontal="center"/>
    </xf>
    <xf numFmtId="168" fontId="26" fillId="6" borderId="24" xfId="1" applyNumberFormat="1" applyFont="1" applyFill="1" applyBorder="1"/>
    <xf numFmtId="168" fontId="26" fillId="8" borderId="37" xfId="1" applyNumberFormat="1" applyFont="1" applyFill="1" applyBorder="1"/>
    <xf numFmtId="0" fontId="0" fillId="0" borderId="30" xfId="0" applyBorder="1"/>
    <xf numFmtId="0" fontId="0" fillId="0" borderId="10" xfId="0" applyBorder="1"/>
    <xf numFmtId="0" fontId="24" fillId="9" borderId="24" xfId="0" applyFont="1" applyFill="1" applyBorder="1" applyAlignment="1">
      <alignment horizontal="center"/>
    </xf>
    <xf numFmtId="0" fontId="24" fillId="9" borderId="21" xfId="0" applyFont="1" applyFill="1" applyBorder="1" applyAlignment="1">
      <alignment horizontal="center"/>
    </xf>
    <xf numFmtId="0" fontId="31" fillId="9" borderId="21" xfId="0" applyFont="1" applyFill="1" applyBorder="1" applyAlignment="1">
      <alignment horizontal="center"/>
    </xf>
    <xf numFmtId="0" fontId="31" fillId="9" borderId="22" xfId="0" applyFont="1" applyFill="1" applyBorder="1" applyAlignment="1">
      <alignment horizontal="center"/>
    </xf>
    <xf numFmtId="0" fontId="31" fillId="9" borderId="23" xfId="0" applyFont="1" applyFill="1" applyBorder="1" applyAlignment="1">
      <alignment horizontal="center"/>
    </xf>
    <xf numFmtId="0" fontId="24" fillId="9" borderId="47" xfId="0" applyFont="1" applyFill="1" applyBorder="1" applyAlignment="1" applyProtection="1">
      <alignment horizontal="center"/>
      <protection locked="0"/>
    </xf>
    <xf numFmtId="0" fontId="24" fillId="9" borderId="48" xfId="0" applyFont="1" applyFill="1" applyBorder="1" applyAlignment="1" applyProtection="1">
      <alignment horizontal="center"/>
      <protection locked="0"/>
    </xf>
    <xf numFmtId="0" fontId="24" fillId="9" borderId="50" xfId="0" applyFont="1" applyFill="1" applyBorder="1" applyAlignment="1" applyProtection="1">
      <alignment horizontal="center"/>
      <protection locked="0"/>
    </xf>
    <xf numFmtId="0" fontId="24" fillId="9" borderId="22" xfId="0" applyFont="1" applyFill="1" applyBorder="1" applyAlignment="1">
      <alignment horizontal="center"/>
    </xf>
    <xf numFmtId="0" fontId="24" fillId="9" borderId="37" xfId="0" applyFont="1" applyFill="1" applyBorder="1" applyAlignment="1">
      <alignment horizontal="center"/>
    </xf>
    <xf numFmtId="0" fontId="24" fillId="9" borderId="47" xfId="0" applyFont="1" applyFill="1" applyBorder="1" applyAlignment="1">
      <alignment horizontal="center"/>
    </xf>
    <xf numFmtId="0" fontId="8" fillId="9" borderId="32" xfId="0" applyFont="1" applyFill="1" applyBorder="1" applyAlignment="1">
      <alignment horizontal="center"/>
    </xf>
    <xf numFmtId="0" fontId="24" fillId="9" borderId="48" xfId="0" applyFont="1" applyFill="1" applyBorder="1" applyAlignment="1">
      <alignment horizontal="center"/>
    </xf>
    <xf numFmtId="0" fontId="24" fillId="9" borderId="53" xfId="0" applyFont="1" applyFill="1" applyBorder="1" applyAlignment="1">
      <alignment horizontal="center"/>
    </xf>
    <xf numFmtId="0" fontId="4" fillId="9" borderId="52" xfId="3" applyFont="1" applyFill="1" applyBorder="1" applyAlignment="1">
      <alignment horizontal="center"/>
    </xf>
    <xf numFmtId="0" fontId="4" fillId="0" borderId="42" xfId="3" applyFont="1" applyBorder="1" applyAlignment="1">
      <alignment horizontal="left"/>
    </xf>
    <xf numFmtId="0" fontId="11" fillId="0" borderId="0" xfId="0" applyFont="1" applyAlignment="1">
      <alignment horizontal="left" vertical="center"/>
    </xf>
    <xf numFmtId="0" fontId="31" fillId="2" borderId="36" xfId="0" applyFont="1" applyFill="1" applyBorder="1" applyAlignment="1">
      <alignment horizontal="left"/>
    </xf>
    <xf numFmtId="0" fontId="31" fillId="2" borderId="48" xfId="0" applyFont="1" applyFill="1" applyBorder="1" applyAlignment="1">
      <alignment horizontal="center"/>
    </xf>
    <xf numFmtId="0" fontId="19" fillId="19" borderId="7" xfId="0" applyFont="1" applyFill="1" applyBorder="1" applyProtection="1">
      <protection locked="0"/>
    </xf>
    <xf numFmtId="0" fontId="41" fillId="19" borderId="6" xfId="0" applyFont="1" applyFill="1" applyBorder="1" applyAlignment="1">
      <alignment horizontal="left"/>
    </xf>
    <xf numFmtId="0" fontId="41" fillId="19" borderId="6" xfId="0" applyFont="1" applyFill="1" applyBorder="1"/>
    <xf numFmtId="0" fontId="1" fillId="0" borderId="0" xfId="0" applyFont="1"/>
    <xf numFmtId="0" fontId="1" fillId="0" borderId="0" xfId="0" applyFont="1" applyAlignment="1">
      <alignment horizontal="left"/>
    </xf>
    <xf numFmtId="0" fontId="35" fillId="19" borderId="7" xfId="0" applyFont="1" applyFill="1" applyBorder="1"/>
    <xf numFmtId="0" fontId="35" fillId="19" borderId="6" xfId="0" applyFont="1" applyFill="1" applyBorder="1" applyAlignment="1">
      <alignment horizontal="left" wrapText="1"/>
    </xf>
    <xf numFmtId="0" fontId="35" fillId="19" borderId="6" xfId="0" applyFont="1" applyFill="1" applyBorder="1"/>
    <xf numFmtId="0" fontId="1" fillId="0" borderId="13" xfId="0" applyFont="1" applyBorder="1"/>
    <xf numFmtId="0" fontId="35" fillId="0" borderId="0" xfId="0" applyFont="1" applyAlignment="1">
      <alignment horizontal="left"/>
    </xf>
    <xf numFmtId="0" fontId="35" fillId="0" borderId="0" xfId="0" applyFont="1"/>
    <xf numFmtId="0" fontId="35" fillId="19" borderId="6" xfId="0" applyFont="1" applyFill="1" applyBorder="1" applyAlignment="1">
      <alignment horizontal="left"/>
    </xf>
    <xf numFmtId="0" fontId="35" fillId="0" borderId="13" xfId="0" applyFont="1" applyBorder="1"/>
    <xf numFmtId="0" fontId="0" fillId="0" borderId="10" xfId="0" applyBorder="1" applyAlignment="1">
      <alignment horizontal="left"/>
    </xf>
    <xf numFmtId="0" fontId="0" fillId="9" borderId="44" xfId="1" applyNumberFormat="1" applyFont="1" applyFill="1" applyBorder="1" applyAlignment="1">
      <alignment horizontal="right"/>
    </xf>
    <xf numFmtId="0" fontId="11" fillId="0" borderId="0" xfId="0" applyFont="1" applyAlignment="1">
      <alignment horizontal="left" vertical="top"/>
    </xf>
    <xf numFmtId="0" fontId="44" fillId="0" borderId="40" xfId="0" applyFont="1" applyBorder="1" applyProtection="1">
      <protection locked="0"/>
    </xf>
    <xf numFmtId="0" fontId="44" fillId="0" borderId="37" xfId="0" applyFont="1" applyBorder="1" applyAlignment="1" applyProtection="1">
      <alignment horizontal="center"/>
      <protection locked="0"/>
    </xf>
    <xf numFmtId="0" fontId="14" fillId="0" borderId="37" xfId="0" applyFont="1" applyBorder="1"/>
    <xf numFmtId="0" fontId="14" fillId="0" borderId="0" xfId="0" applyFont="1"/>
    <xf numFmtId="164" fontId="32" fillId="0" borderId="0" xfId="0" applyNumberFormat="1" applyFont="1"/>
    <xf numFmtId="0" fontId="44" fillId="0" borderId="40" xfId="0" applyFont="1" applyBorder="1" applyAlignment="1" applyProtection="1">
      <alignment wrapText="1"/>
      <protection locked="0"/>
    </xf>
    <xf numFmtId="0" fontId="45" fillId="0" borderId="37" xfId="0" applyFont="1" applyBorder="1" applyAlignment="1">
      <alignment horizontal="center" wrapText="1"/>
    </xf>
    <xf numFmtId="2" fontId="5" fillId="10" borderId="41" xfId="0" applyNumberFormat="1" applyFont="1" applyFill="1" applyBorder="1"/>
    <xf numFmtId="0" fontId="46" fillId="0" borderId="37" xfId="0" applyFont="1" applyBorder="1" applyAlignment="1" applyProtection="1">
      <alignment horizontal="center"/>
      <protection locked="0"/>
    </xf>
    <xf numFmtId="0" fontId="32" fillId="0" borderId="37" xfId="0" applyFont="1" applyBorder="1"/>
    <xf numFmtId="0" fontId="44" fillId="0" borderId="57" xfId="0" applyFont="1" applyBorder="1" applyProtection="1">
      <protection locked="0"/>
    </xf>
    <xf numFmtId="0" fontId="46" fillId="0" borderId="33" xfId="0" applyFont="1" applyBorder="1" applyAlignment="1" applyProtection="1">
      <alignment horizontal="center"/>
      <protection locked="0"/>
    </xf>
    <xf numFmtId="0" fontId="32" fillId="0" borderId="33" xfId="0" applyFont="1" applyBorder="1"/>
    <xf numFmtId="0" fontId="46" fillId="18" borderId="37" xfId="0" applyFont="1" applyFill="1" applyBorder="1" applyAlignment="1">
      <alignment vertical="top" wrapText="1"/>
    </xf>
    <xf numFmtId="0" fontId="46" fillId="0" borderId="42" xfId="0" applyFont="1" applyBorder="1" applyAlignment="1" applyProtection="1">
      <alignment horizontal="center"/>
      <protection locked="0"/>
    </xf>
    <xf numFmtId="0" fontId="32" fillId="0" borderId="42" xfId="0" applyFont="1" applyBorder="1"/>
    <xf numFmtId="0" fontId="44" fillId="0" borderId="0" xfId="0" applyFont="1" applyProtection="1">
      <protection locked="0"/>
    </xf>
    <xf numFmtId="0" fontId="46" fillId="0" borderId="0" xfId="0" applyFont="1" applyAlignment="1" applyProtection="1">
      <alignment horizontal="center"/>
      <protection locked="0"/>
    </xf>
    <xf numFmtId="0" fontId="33" fillId="0" borderId="3" xfId="0" applyFont="1" applyBorder="1" applyProtection="1">
      <protection locked="0"/>
    </xf>
    <xf numFmtId="0" fontId="32" fillId="0" borderId="4" xfId="0" applyFont="1" applyBorder="1"/>
    <xf numFmtId="164" fontId="32" fillId="0" borderId="4" xfId="0" applyNumberFormat="1" applyFont="1" applyBorder="1"/>
    <xf numFmtId="0" fontId="32" fillId="0" borderId="9" xfId="0" applyFont="1" applyBorder="1"/>
    <xf numFmtId="0" fontId="33" fillId="0" borderId="56" xfId="0" applyFont="1" applyBorder="1" applyProtection="1">
      <protection locked="0"/>
    </xf>
    <xf numFmtId="0" fontId="33" fillId="0" borderId="0" xfId="0" applyFont="1" applyProtection="1">
      <protection locked="0"/>
    </xf>
    <xf numFmtId="0" fontId="33" fillId="0" borderId="61" xfId="0" applyFont="1" applyBorder="1" applyProtection="1">
      <protection locked="0"/>
    </xf>
    <xf numFmtId="0" fontId="33" fillId="0" borderId="2" xfId="0" applyFont="1" applyBorder="1" applyProtection="1">
      <protection locked="0"/>
    </xf>
    <xf numFmtId="0" fontId="33" fillId="0" borderId="1" xfId="0" applyFont="1" applyBorder="1" applyProtection="1">
      <protection locked="0"/>
    </xf>
    <xf numFmtId="0" fontId="33" fillId="0" borderId="8" xfId="0" applyFont="1" applyBorder="1" applyProtection="1">
      <protection locked="0"/>
    </xf>
    <xf numFmtId="0" fontId="4" fillId="0" borderId="0" xfId="3" applyFont="1" applyAlignment="1">
      <alignment horizontal="center"/>
    </xf>
    <xf numFmtId="0" fontId="42" fillId="0" borderId="0" xfId="0" applyFont="1" applyAlignment="1">
      <alignment horizontal="center"/>
    </xf>
    <xf numFmtId="0" fontId="33" fillId="0" borderId="4" xfId="0" applyFont="1" applyBorder="1" applyAlignment="1" applyProtection="1">
      <alignment horizontal="right"/>
      <protection locked="0"/>
    </xf>
    <xf numFmtId="0" fontId="33" fillId="0" borderId="4" xfId="0" applyFont="1" applyBorder="1" applyAlignment="1" applyProtection="1">
      <alignment horizontal="center"/>
      <protection locked="0"/>
    </xf>
    <xf numFmtId="0" fontId="32" fillId="0" borderId="4" xfId="0" applyFont="1" applyBorder="1" applyProtection="1">
      <protection locked="0"/>
    </xf>
    <xf numFmtId="164" fontId="33" fillId="0" borderId="9" xfId="0" applyNumberFormat="1" applyFont="1" applyBorder="1" applyAlignment="1" applyProtection="1">
      <alignment horizontal="center"/>
      <protection locked="0"/>
    </xf>
    <xf numFmtId="0" fontId="33" fillId="0" borderId="2" xfId="0" applyFont="1" applyBorder="1"/>
    <xf numFmtId="0" fontId="33" fillId="0" borderId="1" xfId="0" applyFont="1" applyBorder="1"/>
    <xf numFmtId="0" fontId="33" fillId="0" borderId="1" xfId="0" applyFont="1" applyBorder="1" applyAlignment="1">
      <alignment horizontal="right"/>
    </xf>
    <xf numFmtId="0" fontId="32" fillId="0" borderId="1" xfId="0" applyFont="1" applyBorder="1"/>
    <xf numFmtId="0" fontId="33" fillId="0" borderId="1" xfId="0" applyFont="1" applyBorder="1" applyAlignment="1">
      <alignment horizontal="center"/>
    </xf>
    <xf numFmtId="164" fontId="33" fillId="0" borderId="8" xfId="0" applyNumberFormat="1" applyFont="1" applyBorder="1" applyAlignment="1">
      <alignment horizontal="center"/>
    </xf>
    <xf numFmtId="0" fontId="32" fillId="0" borderId="0" xfId="0" applyFont="1" applyProtection="1">
      <protection locked="0"/>
    </xf>
    <xf numFmtId="0" fontId="33" fillId="0" borderId="0" xfId="0" applyFont="1" applyAlignment="1" applyProtection="1">
      <alignment horizontal="center"/>
      <protection locked="0"/>
    </xf>
    <xf numFmtId="166" fontId="32" fillId="0" borderId="0" xfId="2" applyFont="1"/>
    <xf numFmtId="164" fontId="32" fillId="0" borderId="0" xfId="2" applyNumberFormat="1" applyFont="1"/>
    <xf numFmtId="16" fontId="33" fillId="0" borderId="0" xfId="0" quotePrefix="1" applyNumberFormat="1" applyFont="1" applyAlignment="1" applyProtection="1">
      <alignment horizontal="right"/>
      <protection locked="0"/>
    </xf>
    <xf numFmtId="164" fontId="32" fillId="0" borderId="0" xfId="0" applyNumberFormat="1" applyFont="1" applyProtection="1">
      <protection locked="0"/>
    </xf>
    <xf numFmtId="164" fontId="32" fillId="3" borderId="0" xfId="2" applyNumberFormat="1" applyFont="1" applyFill="1"/>
    <xf numFmtId="0" fontId="32" fillId="3" borderId="0" xfId="0" applyFont="1" applyFill="1"/>
    <xf numFmtId="164" fontId="32" fillId="3" borderId="0" xfId="2" applyNumberFormat="1" applyFont="1" applyFill="1" applyProtection="1">
      <protection locked="0"/>
    </xf>
    <xf numFmtId="164" fontId="32" fillId="3" borderId="1" xfId="2" applyNumberFormat="1" applyFont="1" applyFill="1" applyBorder="1"/>
    <xf numFmtId="164" fontId="32" fillId="3" borderId="0" xfId="0" applyNumberFormat="1" applyFont="1" applyFill="1"/>
    <xf numFmtId="0" fontId="33" fillId="0" borderId="0" xfId="0" applyFont="1"/>
    <xf numFmtId="16" fontId="33" fillId="0" borderId="0" xfId="0" quotePrefix="1" applyNumberFormat="1" applyFont="1" applyAlignment="1" applyProtection="1">
      <alignment horizontal="left"/>
      <protection locked="0"/>
    </xf>
    <xf numFmtId="164" fontId="32" fillId="3" borderId="1" xfId="0" applyNumberFormat="1" applyFont="1" applyFill="1" applyBorder="1"/>
    <xf numFmtId="16" fontId="33" fillId="3" borderId="0" xfId="0" quotePrefix="1" applyNumberFormat="1" applyFont="1" applyFill="1" applyAlignment="1" applyProtection="1">
      <alignment horizontal="left"/>
      <protection locked="0"/>
    </xf>
    <xf numFmtId="0" fontId="32" fillId="3" borderId="0" xfId="0" applyFont="1" applyFill="1" applyProtection="1">
      <protection locked="0"/>
    </xf>
    <xf numFmtId="164" fontId="32" fillId="3" borderId="0" xfId="0" applyNumberFormat="1" applyFont="1" applyFill="1" applyProtection="1">
      <protection locked="0"/>
    </xf>
    <xf numFmtId="2" fontId="32" fillId="0" borderId="0" xfId="0" applyNumberFormat="1" applyFont="1" applyProtection="1">
      <protection locked="0"/>
    </xf>
    <xf numFmtId="0" fontId="33" fillId="0" borderId="0" xfId="0" applyFont="1" applyAlignment="1" applyProtection="1">
      <alignment horizontal="right"/>
      <protection locked="0"/>
    </xf>
    <xf numFmtId="2" fontId="32" fillId="0" borderId="0" xfId="4" applyNumberFormat="1" applyFont="1" applyAlignment="1" applyProtection="1">
      <alignment horizontal="right"/>
      <protection locked="0"/>
    </xf>
    <xf numFmtId="1" fontId="33" fillId="0" borderId="0" xfId="4" applyNumberFormat="1" applyFont="1" applyAlignment="1" applyProtection="1">
      <alignment horizontal="right"/>
      <protection locked="0"/>
    </xf>
    <xf numFmtId="0" fontId="33" fillId="0" borderId="0" xfId="0" applyFont="1" applyAlignment="1" applyProtection="1">
      <alignment horizontal="left"/>
      <protection locked="0"/>
    </xf>
    <xf numFmtId="3" fontId="32" fillId="0" borderId="0" xfId="0" applyNumberFormat="1" applyFont="1" applyProtection="1">
      <protection locked="0"/>
    </xf>
    <xf numFmtId="0" fontId="40" fillId="0" borderId="7" xfId="0" applyFont="1" applyBorder="1" applyProtection="1">
      <protection locked="0"/>
    </xf>
    <xf numFmtId="0" fontId="40" fillId="0" borderId="6" xfId="0" applyFont="1" applyBorder="1" applyProtection="1">
      <protection locked="0"/>
    </xf>
    <xf numFmtId="0" fontId="40" fillId="0" borderId="6" xfId="0" applyFont="1" applyBorder="1"/>
    <xf numFmtId="0" fontId="32" fillId="0" borderId="30" xfId="0" applyFont="1" applyBorder="1" applyProtection="1">
      <protection locked="0"/>
    </xf>
    <xf numFmtId="0" fontId="32" fillId="0" borderId="10" xfId="0" applyFont="1" applyBorder="1" applyProtection="1">
      <protection locked="0"/>
    </xf>
    <xf numFmtId="1" fontId="32" fillId="0" borderId="31" xfId="0" applyNumberFormat="1" applyFont="1" applyBorder="1"/>
    <xf numFmtId="0" fontId="33" fillId="5" borderId="39" xfId="0" applyFont="1" applyFill="1" applyBorder="1" applyProtection="1">
      <protection locked="0"/>
    </xf>
    <xf numFmtId="0" fontId="33" fillId="5" borderId="29" xfId="0" applyFont="1" applyFill="1" applyBorder="1" applyProtection="1">
      <protection locked="0"/>
    </xf>
    <xf numFmtId="0" fontId="33" fillId="5" borderId="11" xfId="0" applyFont="1" applyFill="1" applyBorder="1" applyProtection="1">
      <protection locked="0"/>
    </xf>
    <xf numFmtId="0" fontId="32" fillId="5" borderId="11" xfId="0" applyFont="1" applyFill="1" applyBorder="1" applyProtection="1">
      <protection locked="0"/>
    </xf>
    <xf numFmtId="1" fontId="32" fillId="5" borderId="12" xfId="0" applyNumberFormat="1" applyFont="1" applyFill="1" applyBorder="1"/>
    <xf numFmtId="0" fontId="31" fillId="4" borderId="47" xfId="0" applyFont="1" applyFill="1" applyBorder="1" applyAlignment="1">
      <alignment horizontal="center"/>
    </xf>
    <xf numFmtId="0" fontId="31" fillId="4" borderId="51" xfId="0" applyFont="1" applyFill="1" applyBorder="1" applyAlignment="1">
      <alignment horizontal="left"/>
    </xf>
    <xf numFmtId="0" fontId="31" fillId="0" borderId="45" xfId="0" applyFont="1" applyBorder="1" applyProtection="1">
      <protection locked="0"/>
    </xf>
    <xf numFmtId="0" fontId="31" fillId="0" borderId="46" xfId="0" applyFont="1" applyBorder="1" applyProtection="1">
      <protection locked="0"/>
    </xf>
    <xf numFmtId="168" fontId="49" fillId="8" borderId="47" xfId="1" applyNumberFormat="1" applyFont="1" applyFill="1" applyBorder="1"/>
    <xf numFmtId="0" fontId="31" fillId="4" borderId="48" xfId="0" applyFont="1" applyFill="1" applyBorder="1" applyAlignment="1">
      <alignment horizontal="center"/>
    </xf>
    <xf numFmtId="0" fontId="31" fillId="4" borderId="36" xfId="0" applyFont="1" applyFill="1" applyBorder="1" applyAlignment="1">
      <alignment horizontal="left"/>
    </xf>
    <xf numFmtId="0" fontId="31" fillId="0" borderId="37" xfId="0" applyFont="1" applyBorder="1" applyProtection="1">
      <protection locked="0"/>
    </xf>
    <xf numFmtId="0" fontId="31" fillId="0" borderId="34" xfId="0" applyFont="1" applyBorder="1" applyProtection="1">
      <protection locked="0"/>
    </xf>
    <xf numFmtId="168" fontId="49" fillId="0" borderId="48" xfId="1" applyNumberFormat="1" applyFont="1" applyBorder="1"/>
    <xf numFmtId="0" fontId="50" fillId="0" borderId="37" xfId="0" applyFont="1" applyBorder="1" applyProtection="1">
      <protection locked="0"/>
    </xf>
    <xf numFmtId="168" fontId="49" fillId="8" borderId="48" xfId="1" applyNumberFormat="1" applyFont="1" applyFill="1" applyBorder="1"/>
    <xf numFmtId="168" fontId="49" fillId="0" borderId="48" xfId="1" applyNumberFormat="1" applyFont="1" applyFill="1" applyBorder="1"/>
    <xf numFmtId="168" fontId="49" fillId="4" borderId="48" xfId="1" applyNumberFormat="1" applyFont="1" applyFill="1" applyBorder="1"/>
    <xf numFmtId="168" fontId="49" fillId="8" borderId="48" xfId="1" applyNumberFormat="1" applyFont="1" applyFill="1" applyBorder="1" applyProtection="1">
      <protection locked="0"/>
    </xf>
    <xf numFmtId="0" fontId="31" fillId="0" borderId="48" xfId="0" applyFont="1" applyBorder="1" applyAlignment="1">
      <alignment horizontal="center"/>
    </xf>
    <xf numFmtId="0" fontId="31" fillId="0" borderId="36" xfId="0" applyFont="1" applyBorder="1"/>
    <xf numFmtId="0" fontId="31" fillId="0" borderId="37" xfId="0" applyFont="1" applyBorder="1"/>
    <xf numFmtId="168" fontId="49" fillId="16" borderId="48" xfId="1" applyNumberFormat="1" applyFont="1" applyFill="1" applyBorder="1" applyProtection="1">
      <protection locked="0"/>
    </xf>
    <xf numFmtId="168" fontId="49" fillId="4" borderId="48" xfId="1" applyNumberFormat="1" applyFont="1" applyFill="1" applyBorder="1" applyProtection="1">
      <protection locked="0"/>
    </xf>
    <xf numFmtId="0" fontId="31" fillId="4" borderId="24" xfId="0" applyFont="1" applyFill="1" applyBorder="1" applyAlignment="1">
      <alignment horizontal="center"/>
    </xf>
    <xf numFmtId="0" fontId="31" fillId="4" borderId="18" xfId="0" applyFont="1" applyFill="1" applyBorder="1" applyAlignment="1">
      <alignment horizontal="left"/>
    </xf>
    <xf numFmtId="0" fontId="31" fillId="0" borderId="33" xfId="0" applyFont="1" applyBorder="1"/>
    <xf numFmtId="0" fontId="31" fillId="0" borderId="33" xfId="0" applyFont="1" applyBorder="1" applyProtection="1">
      <protection locked="0"/>
    </xf>
    <xf numFmtId="0" fontId="31" fillId="0" borderId="3" xfId="0" applyFont="1" applyBorder="1" applyProtection="1">
      <protection locked="0"/>
    </xf>
    <xf numFmtId="0" fontId="31" fillId="2" borderId="50" xfId="0" applyFont="1" applyFill="1" applyBorder="1" applyAlignment="1">
      <alignment horizontal="center"/>
    </xf>
    <xf numFmtId="0" fontId="31" fillId="2" borderId="62" xfId="0" applyFont="1" applyFill="1" applyBorder="1" applyAlignment="1">
      <alignment horizontal="left"/>
    </xf>
    <xf numFmtId="0" fontId="31" fillId="0" borderId="42" xfId="0" applyFont="1" applyBorder="1"/>
    <xf numFmtId="0" fontId="31" fillId="0" borderId="42" xfId="0" applyFont="1" applyBorder="1" applyProtection="1">
      <protection locked="0"/>
    </xf>
    <xf numFmtId="0" fontId="31" fillId="0" borderId="63" xfId="0" applyFont="1" applyBorder="1" applyProtection="1">
      <protection locked="0"/>
    </xf>
    <xf numFmtId="168" fontId="49" fillId="4" borderId="50" xfId="1" applyNumberFormat="1" applyFont="1" applyFill="1" applyBorder="1" applyProtection="1">
      <protection locked="0"/>
    </xf>
    <xf numFmtId="0" fontId="33" fillId="5" borderId="38" xfId="0" applyFont="1" applyFill="1" applyBorder="1" applyProtection="1">
      <protection locked="0"/>
    </xf>
    <xf numFmtId="0" fontId="33" fillId="5" borderId="30" xfId="0" applyFont="1" applyFill="1" applyBorder="1" applyProtection="1">
      <protection locked="0"/>
    </xf>
    <xf numFmtId="0" fontId="33" fillId="5" borderId="10" xfId="0" applyFont="1" applyFill="1" applyBorder="1" applyProtection="1">
      <protection locked="0"/>
    </xf>
    <xf numFmtId="0" fontId="32" fillId="5" borderId="10" xfId="0" applyFont="1" applyFill="1" applyBorder="1" applyProtection="1">
      <protection locked="0"/>
    </xf>
    <xf numFmtId="168" fontId="33" fillId="5" borderId="38" xfId="1" applyNumberFormat="1" applyFont="1" applyFill="1" applyBorder="1"/>
    <xf numFmtId="0" fontId="33" fillId="4" borderId="0" xfId="0" applyFont="1" applyFill="1" applyProtection="1">
      <protection locked="0"/>
    </xf>
    <xf numFmtId="0" fontId="32" fillId="4" borderId="0" xfId="0" applyFont="1" applyFill="1" applyProtection="1">
      <protection locked="0"/>
    </xf>
    <xf numFmtId="168" fontId="33" fillId="4" borderId="23" xfId="1" applyNumberFormat="1" applyFont="1" applyFill="1" applyBorder="1"/>
    <xf numFmtId="0" fontId="33" fillId="5" borderId="25" xfId="0" applyFont="1" applyFill="1" applyBorder="1" applyProtection="1">
      <protection locked="0"/>
    </xf>
    <xf numFmtId="0" fontId="33" fillId="5" borderId="7" xfId="0" applyFont="1" applyFill="1" applyBorder="1" applyProtection="1">
      <protection locked="0"/>
    </xf>
    <xf numFmtId="0" fontId="33" fillId="5" borderId="6" xfId="0" applyFont="1" applyFill="1" applyBorder="1" applyProtection="1">
      <protection locked="0"/>
    </xf>
    <xf numFmtId="0" fontId="32" fillId="5" borderId="6" xfId="0" applyFont="1" applyFill="1" applyBorder="1" applyProtection="1">
      <protection locked="0"/>
    </xf>
    <xf numFmtId="1" fontId="32" fillId="5" borderId="39" xfId="0" applyNumberFormat="1" applyFont="1" applyFill="1" applyBorder="1"/>
    <xf numFmtId="0" fontId="31" fillId="4" borderId="47" xfId="0" applyFont="1" applyFill="1" applyBorder="1" applyAlignment="1" applyProtection="1">
      <alignment horizontal="center"/>
      <protection locked="0"/>
    </xf>
    <xf numFmtId="0" fontId="31" fillId="4" borderId="51" xfId="0" applyFont="1" applyFill="1" applyBorder="1" applyProtection="1">
      <protection locked="0"/>
    </xf>
    <xf numFmtId="0" fontId="33" fillId="4" borderId="45" xfId="0" applyFont="1" applyFill="1" applyBorder="1" applyProtection="1">
      <protection locked="0"/>
    </xf>
    <xf numFmtId="0" fontId="32" fillId="4" borderId="46" xfId="0" applyFont="1" applyFill="1" applyBorder="1" applyProtection="1">
      <protection locked="0"/>
    </xf>
    <xf numFmtId="168" fontId="32" fillId="4" borderId="47" xfId="1" applyNumberFormat="1" applyFont="1" applyFill="1" applyBorder="1"/>
    <xf numFmtId="0" fontId="31" fillId="4" borderId="48" xfId="0" applyFont="1" applyFill="1" applyBorder="1" applyAlignment="1" applyProtection="1">
      <alignment horizontal="center"/>
      <protection locked="0"/>
    </xf>
    <xf numFmtId="0" fontId="31" fillId="4" borderId="36" xfId="0" applyFont="1" applyFill="1" applyBorder="1" applyProtection="1">
      <protection locked="0"/>
    </xf>
    <xf numFmtId="0" fontId="33" fillId="4" borderId="37" xfId="0" applyFont="1" applyFill="1" applyBorder="1" applyProtection="1">
      <protection locked="0"/>
    </xf>
    <xf numFmtId="0" fontId="32" fillId="4" borderId="34" xfId="0" applyFont="1" applyFill="1" applyBorder="1" applyProtection="1">
      <protection locked="0"/>
    </xf>
    <xf numFmtId="168" fontId="32" fillId="4" borderId="48" xfId="1" applyNumberFormat="1" applyFont="1" applyFill="1" applyBorder="1"/>
    <xf numFmtId="0" fontId="31" fillId="4" borderId="53" xfId="0" applyFont="1" applyFill="1" applyBorder="1" applyAlignment="1" applyProtection="1">
      <alignment horizontal="center"/>
      <protection locked="0"/>
    </xf>
    <xf numFmtId="0" fontId="31" fillId="4" borderId="9" xfId="0" applyFont="1" applyFill="1" applyBorder="1" applyProtection="1">
      <protection locked="0"/>
    </xf>
    <xf numFmtId="0" fontId="33" fillId="4" borderId="33" xfId="0" applyFont="1" applyFill="1" applyBorder="1" applyProtection="1">
      <protection locked="0"/>
    </xf>
    <xf numFmtId="0" fontId="32" fillId="4" borderId="3" xfId="0" applyFont="1" applyFill="1" applyBorder="1" applyProtection="1">
      <protection locked="0"/>
    </xf>
    <xf numFmtId="168" fontId="33" fillId="5" borderId="31" xfId="1" applyNumberFormat="1" applyFont="1" applyFill="1" applyBorder="1"/>
    <xf numFmtId="0" fontId="32" fillId="2" borderId="23" xfId="0" applyFont="1" applyFill="1" applyBorder="1" applyAlignment="1">
      <alignment horizontal="center"/>
    </xf>
    <xf numFmtId="0" fontId="32" fillId="2" borderId="0" xfId="0" quotePrefix="1" applyFont="1" applyFill="1" applyAlignment="1">
      <alignment horizontal="left"/>
    </xf>
    <xf numFmtId="168" fontId="32" fillId="0" borderId="23" xfId="1" applyNumberFormat="1" applyFont="1" applyBorder="1" applyProtection="1">
      <protection locked="0"/>
    </xf>
    <xf numFmtId="168" fontId="33" fillId="5" borderId="39" xfId="1" applyNumberFormat="1" applyFont="1" applyFill="1" applyBorder="1"/>
    <xf numFmtId="0" fontId="31" fillId="2" borderId="47" xfId="0" applyFont="1" applyFill="1" applyBorder="1" applyAlignment="1">
      <alignment horizontal="center"/>
    </xf>
    <xf numFmtId="0" fontId="31" fillId="0" borderId="45" xfId="0" applyFont="1" applyBorder="1"/>
    <xf numFmtId="168" fontId="31" fillId="0" borderId="47" xfId="1" applyNumberFormat="1" applyFont="1" applyBorder="1" applyProtection="1">
      <protection locked="0"/>
    </xf>
    <xf numFmtId="168" fontId="31" fillId="0" borderId="48" xfId="1" applyNumberFormat="1" applyFont="1" applyBorder="1" applyProtection="1">
      <protection locked="0"/>
    </xf>
    <xf numFmtId="0" fontId="31" fillId="0" borderId="36" xfId="0" applyFont="1" applyBorder="1" applyAlignment="1">
      <alignment horizontal="left"/>
    </xf>
    <xf numFmtId="0" fontId="31" fillId="0" borderId="34" xfId="0" applyFont="1" applyBorder="1"/>
    <xf numFmtId="168" fontId="31" fillId="0" borderId="50" xfId="1" applyNumberFormat="1" applyFont="1" applyBorder="1" applyProtection="1">
      <protection locked="0"/>
    </xf>
    <xf numFmtId="168" fontId="32" fillId="0" borderId="23" xfId="1" applyNumberFormat="1" applyFont="1" applyBorder="1"/>
    <xf numFmtId="168" fontId="33" fillId="5" borderId="25" xfId="1" applyNumberFormat="1" applyFont="1" applyFill="1" applyBorder="1"/>
    <xf numFmtId="0" fontId="31" fillId="0" borderId="16" xfId="0" applyFont="1" applyBorder="1"/>
    <xf numFmtId="0" fontId="31" fillId="0" borderId="16" xfId="0" applyFont="1" applyBorder="1" applyProtection="1">
      <protection locked="0"/>
    </xf>
    <xf numFmtId="0" fontId="31" fillId="0" borderId="27" xfId="0" applyFont="1" applyBorder="1" applyProtection="1">
      <protection locked="0"/>
    </xf>
    <xf numFmtId="168" fontId="49" fillId="0" borderId="21" xfId="1" applyNumberFormat="1" applyFont="1" applyBorder="1"/>
    <xf numFmtId="168" fontId="49" fillId="0" borderId="24" xfId="1" applyNumberFormat="1" applyFont="1" applyBorder="1"/>
    <xf numFmtId="0" fontId="31" fillId="0" borderId="17" xfId="0" applyFont="1" applyBorder="1"/>
    <xf numFmtId="0" fontId="31" fillId="0" borderId="17" xfId="0" applyFont="1" applyBorder="1" applyProtection="1">
      <protection locked="0"/>
    </xf>
    <xf numFmtId="0" fontId="31" fillId="0" borderId="28" xfId="0" applyFont="1" applyBorder="1" applyProtection="1">
      <protection locked="0"/>
    </xf>
    <xf numFmtId="0" fontId="33" fillId="4" borderId="23" xfId="0" applyFont="1" applyFill="1" applyBorder="1" applyProtection="1">
      <protection locked="0"/>
    </xf>
    <xf numFmtId="0" fontId="31" fillId="0" borderId="61" xfId="0" applyFont="1" applyBorder="1"/>
    <xf numFmtId="0" fontId="31" fillId="0" borderId="64" xfId="0" applyFont="1" applyBorder="1" applyProtection="1">
      <protection locked="0"/>
    </xf>
    <xf numFmtId="168" fontId="31" fillId="0" borderId="64" xfId="1" applyNumberFormat="1" applyFont="1" applyBorder="1" applyProtection="1">
      <protection locked="0"/>
    </xf>
    <xf numFmtId="0" fontId="31" fillId="2" borderId="24" xfId="0" applyFont="1" applyFill="1" applyBorder="1" applyAlignment="1">
      <alignment horizontal="center"/>
    </xf>
    <xf numFmtId="0" fontId="31" fillId="2" borderId="18" xfId="0" applyFont="1" applyFill="1" applyBorder="1" applyAlignment="1">
      <alignment horizontal="left"/>
    </xf>
    <xf numFmtId="0" fontId="31" fillId="0" borderId="15" xfId="0" applyFont="1" applyBorder="1"/>
    <xf numFmtId="0" fontId="31" fillId="0" borderId="15" xfId="0" applyFont="1" applyBorder="1" applyProtection="1">
      <protection locked="0"/>
    </xf>
    <xf numFmtId="0" fontId="31" fillId="0" borderId="26" xfId="0" applyFont="1" applyBorder="1" applyProtection="1">
      <protection locked="0"/>
    </xf>
    <xf numFmtId="168" fontId="31" fillId="8" borderId="21" xfId="1" applyNumberFormat="1" applyFont="1" applyFill="1" applyBorder="1"/>
    <xf numFmtId="168" fontId="49" fillId="8" borderId="24" xfId="1" applyNumberFormat="1" applyFont="1" applyFill="1" applyBorder="1"/>
    <xf numFmtId="168" fontId="49" fillId="0" borderId="23" xfId="1" applyNumberFormat="1" applyFont="1" applyBorder="1"/>
    <xf numFmtId="168" fontId="49" fillId="0" borderId="49" xfId="1" applyNumberFormat="1" applyFont="1" applyBorder="1"/>
    <xf numFmtId="0" fontId="33" fillId="6" borderId="7" xfId="0" applyFont="1" applyFill="1" applyBorder="1" applyProtection="1">
      <protection locked="0"/>
    </xf>
    <xf numFmtId="0" fontId="33" fillId="6" borderId="6" xfId="0" applyFont="1" applyFill="1" applyBorder="1" applyProtection="1">
      <protection locked="0"/>
    </xf>
    <xf numFmtId="0" fontId="33" fillId="6" borderId="5" xfId="0" applyFont="1" applyFill="1" applyBorder="1" applyProtection="1">
      <protection locked="0"/>
    </xf>
    <xf numFmtId="168" fontId="33" fillId="6" borderId="25" xfId="1" applyNumberFormat="1" applyFont="1" applyFill="1" applyBorder="1" applyProtection="1">
      <protection locked="0"/>
    </xf>
    <xf numFmtId="168" fontId="33" fillId="6" borderId="5" xfId="1" applyNumberFormat="1" applyFont="1" applyFill="1" applyBorder="1" applyProtection="1">
      <protection locked="0"/>
    </xf>
    <xf numFmtId="0" fontId="52" fillId="2" borderId="32" xfId="0" applyFont="1" applyFill="1" applyBorder="1" applyAlignment="1">
      <alignment horizontal="center"/>
    </xf>
    <xf numFmtId="168" fontId="31" fillId="0" borderId="32" xfId="1" applyNumberFormat="1" applyFont="1" applyBorder="1" applyAlignment="1">
      <alignment horizontal="right"/>
    </xf>
    <xf numFmtId="168" fontId="31" fillId="0" borderId="24" xfId="1" applyNumberFormat="1" applyFont="1" applyBorder="1" applyAlignment="1">
      <alignment horizontal="right"/>
    </xf>
    <xf numFmtId="168" fontId="31" fillId="0" borderId="21" xfId="1" applyNumberFormat="1" applyFont="1" applyBorder="1" applyAlignment="1">
      <alignment horizontal="right"/>
    </xf>
    <xf numFmtId="0" fontId="31" fillId="0" borderId="21" xfId="0" applyFont="1" applyBorder="1" applyAlignment="1">
      <alignment horizontal="center"/>
    </xf>
    <xf numFmtId="0" fontId="31" fillId="0" borderId="19" xfId="0" applyFont="1" applyBorder="1"/>
    <xf numFmtId="0" fontId="31" fillId="0" borderId="19" xfId="0" applyFont="1" applyBorder="1" applyAlignment="1">
      <alignment horizontal="left"/>
    </xf>
    <xf numFmtId="168" fontId="31" fillId="8" borderId="24" xfId="1" applyNumberFormat="1" applyFont="1" applyFill="1" applyBorder="1" applyAlignment="1">
      <alignment horizontal="right"/>
    </xf>
    <xf numFmtId="168" fontId="33" fillId="6" borderId="8" xfId="0" applyNumberFormat="1" applyFont="1" applyFill="1" applyBorder="1" applyProtection="1">
      <protection locked="0"/>
    </xf>
    <xf numFmtId="0" fontId="33" fillId="4" borderId="44" xfId="0" applyFont="1" applyFill="1" applyBorder="1" applyProtection="1">
      <protection locked="0"/>
    </xf>
    <xf numFmtId="168" fontId="33" fillId="4" borderId="37" xfId="0" applyNumberFormat="1" applyFont="1" applyFill="1" applyBorder="1" applyProtection="1">
      <protection locked="0"/>
    </xf>
    <xf numFmtId="0" fontId="33" fillId="6" borderId="30" xfId="0" applyFont="1" applyFill="1" applyBorder="1" applyProtection="1">
      <protection locked="0"/>
    </xf>
    <xf numFmtId="0" fontId="33" fillId="6" borderId="10" xfId="0" applyFont="1" applyFill="1" applyBorder="1" applyProtection="1">
      <protection locked="0"/>
    </xf>
    <xf numFmtId="168" fontId="33" fillId="6" borderId="31" xfId="1" applyNumberFormat="1" applyFont="1" applyFill="1" applyBorder="1" applyProtection="1">
      <protection locked="0"/>
    </xf>
    <xf numFmtId="168" fontId="31" fillId="0" borderId="21" xfId="1" applyNumberFormat="1" applyFont="1" applyBorder="1" applyProtection="1">
      <protection locked="0"/>
    </xf>
    <xf numFmtId="168" fontId="31" fillId="0" borderId="24" xfId="1" applyNumberFormat="1" applyFont="1" applyBorder="1" applyProtection="1">
      <protection locked="0"/>
    </xf>
    <xf numFmtId="168" fontId="31" fillId="8" borderId="21" xfId="1" applyNumberFormat="1" applyFont="1" applyFill="1" applyBorder="1" applyProtection="1">
      <protection locked="0"/>
    </xf>
    <xf numFmtId="168" fontId="31" fillId="0" borderId="21" xfId="1" applyNumberFormat="1" applyFont="1" applyBorder="1"/>
    <xf numFmtId="168" fontId="31" fillId="0" borderId="24" xfId="1" applyNumberFormat="1" applyFont="1" applyBorder="1"/>
    <xf numFmtId="0" fontId="31" fillId="0" borderId="27" xfId="0" applyFont="1" applyBorder="1"/>
    <xf numFmtId="0" fontId="31" fillId="0" borderId="28" xfId="0" applyFont="1" applyBorder="1"/>
    <xf numFmtId="0" fontId="32" fillId="0" borderId="23" xfId="0" applyFont="1" applyBorder="1" applyAlignment="1">
      <alignment horizontal="center"/>
    </xf>
    <xf numFmtId="0" fontId="47" fillId="0" borderId="0" xfId="0" applyFont="1" applyAlignment="1">
      <alignment horizontal="left"/>
    </xf>
    <xf numFmtId="0" fontId="33" fillId="7" borderId="7" xfId="0" applyFont="1" applyFill="1" applyBorder="1" applyProtection="1">
      <protection locked="0"/>
    </xf>
    <xf numFmtId="0" fontId="33" fillId="7" borderId="6" xfId="0" applyFont="1" applyFill="1" applyBorder="1" applyProtection="1">
      <protection locked="0"/>
    </xf>
    <xf numFmtId="168" fontId="33" fillId="7" borderId="25" xfId="1" applyNumberFormat="1" applyFont="1" applyFill="1" applyBorder="1" applyProtection="1">
      <protection locked="0"/>
    </xf>
    <xf numFmtId="0" fontId="32" fillId="0" borderId="0" xfId="0" quotePrefix="1" applyFont="1" applyAlignment="1">
      <alignment horizontal="left"/>
    </xf>
    <xf numFmtId="0" fontId="40" fillId="3" borderId="7" xfId="0" applyFont="1" applyFill="1" applyBorder="1" applyAlignment="1" applyProtection="1">
      <alignment horizontal="left"/>
      <protection locked="0"/>
    </xf>
    <xf numFmtId="0" fontId="32" fillId="3" borderId="6" xfId="0" applyFont="1" applyFill="1" applyBorder="1"/>
    <xf numFmtId="0" fontId="40" fillId="3" borderId="6" xfId="0" applyFont="1" applyFill="1" applyBorder="1" applyProtection="1">
      <protection locked="0"/>
    </xf>
    <xf numFmtId="168" fontId="40" fillId="3" borderId="25" xfId="1" applyNumberFormat="1" applyFont="1" applyFill="1" applyBorder="1" applyProtection="1">
      <protection locked="0"/>
    </xf>
    <xf numFmtId="0" fontId="41" fillId="19" borderId="25" xfId="0" applyFont="1" applyFill="1" applyBorder="1"/>
    <xf numFmtId="0" fontId="0" fillId="0" borderId="23" xfId="0" applyBorder="1"/>
    <xf numFmtId="0" fontId="35" fillId="19" borderId="25" xfId="0" applyFont="1" applyFill="1" applyBorder="1" applyAlignment="1">
      <alignment horizontal="center"/>
    </xf>
    <xf numFmtId="0" fontId="35" fillId="0" borderId="23" xfId="0" applyFont="1" applyBorder="1" applyAlignment="1">
      <alignment horizontal="center"/>
    </xf>
    <xf numFmtId="0" fontId="1" fillId="0" borderId="23" xfId="0" applyFont="1" applyBorder="1"/>
    <xf numFmtId="0" fontId="35" fillId="19" borderId="25" xfId="0" applyFont="1" applyFill="1" applyBorder="1"/>
    <xf numFmtId="0" fontId="35" fillId="0" borderId="23" xfId="0" applyFont="1" applyBorder="1"/>
    <xf numFmtId="0" fontId="0" fillId="0" borderId="38" xfId="0" applyBorder="1"/>
    <xf numFmtId="0" fontId="35" fillId="19" borderId="38" xfId="0" applyFont="1" applyFill="1" applyBorder="1"/>
    <xf numFmtId="0" fontId="1" fillId="0" borderId="37" xfId="0" applyFont="1" applyBorder="1"/>
    <xf numFmtId="0" fontId="1" fillId="0" borderId="37" xfId="0" applyFont="1" applyBorder="1" applyAlignment="1">
      <alignment horizontal="left"/>
    </xf>
    <xf numFmtId="0" fontId="35" fillId="19" borderId="29" xfId="0" applyFont="1" applyFill="1" applyBorder="1"/>
    <xf numFmtId="0" fontId="35" fillId="19" borderId="11" xfId="0" applyFont="1" applyFill="1" applyBorder="1" applyAlignment="1">
      <alignment horizontal="left"/>
    </xf>
    <xf numFmtId="0" fontId="35" fillId="19" borderId="11" xfId="0" applyFont="1" applyFill="1" applyBorder="1"/>
    <xf numFmtId="0" fontId="35" fillId="19" borderId="39" xfId="0" applyFont="1" applyFill="1" applyBorder="1"/>
    <xf numFmtId="0" fontId="35" fillId="19" borderId="30" xfId="0" applyFont="1" applyFill="1" applyBorder="1"/>
    <xf numFmtId="0" fontId="35" fillId="19" borderId="10" xfId="0" applyFont="1" applyFill="1" applyBorder="1" applyAlignment="1">
      <alignment horizontal="left"/>
    </xf>
    <xf numFmtId="0" fontId="35" fillId="19" borderId="10" xfId="0" applyFont="1" applyFill="1" applyBorder="1"/>
    <xf numFmtId="0" fontId="1" fillId="0" borderId="34" xfId="0" applyFont="1" applyBorder="1" applyAlignment="1">
      <alignment horizontal="left"/>
    </xf>
    <xf numFmtId="0" fontId="1" fillId="0" borderId="48" xfId="0" applyFont="1" applyBorder="1"/>
    <xf numFmtId="0" fontId="53" fillId="0" borderId="29" xfId="0" applyFont="1" applyBorder="1"/>
    <xf numFmtId="0" fontId="53" fillId="0" borderId="11" xfId="0" applyFont="1" applyBorder="1"/>
    <xf numFmtId="0" fontId="53" fillId="0" borderId="12" xfId="0" applyFont="1" applyBorder="1"/>
    <xf numFmtId="0" fontId="53" fillId="0" borderId="13" xfId="0" applyFont="1" applyBorder="1"/>
    <xf numFmtId="0" fontId="53" fillId="0" borderId="14" xfId="0" applyFont="1" applyBorder="1"/>
    <xf numFmtId="0" fontId="32" fillId="0" borderId="14" xfId="0" applyFont="1" applyBorder="1"/>
    <xf numFmtId="0" fontId="53" fillId="0" borderId="30" xfId="0" applyFont="1" applyBorder="1"/>
    <xf numFmtId="0" fontId="53" fillId="0" borderId="10" xfId="0" applyFont="1" applyBorder="1"/>
    <xf numFmtId="0" fontId="53" fillId="0" borderId="31" xfId="0" applyFont="1" applyBorder="1"/>
    <xf numFmtId="0" fontId="53" fillId="0" borderId="7" xfId="0" applyFont="1" applyBorder="1" applyAlignment="1">
      <alignment horizontal="left"/>
    </xf>
    <xf numFmtId="0" fontId="53" fillId="0" borderId="6" xfId="0" applyFont="1" applyBorder="1"/>
    <xf numFmtId="0" fontId="53" fillId="0" borderId="5" xfId="0" applyFont="1" applyBorder="1"/>
    <xf numFmtId="0" fontId="53" fillId="0" borderId="25" xfId="0" applyFont="1" applyBorder="1" applyAlignment="1">
      <alignment vertical="center"/>
    </xf>
    <xf numFmtId="0" fontId="54" fillId="0" borderId="65" xfId="0" applyFont="1" applyBorder="1"/>
    <xf numFmtId="0" fontId="32" fillId="0" borderId="66" xfId="0" applyFont="1" applyBorder="1"/>
    <xf numFmtId="0" fontId="53" fillId="0" borderId="29" xfId="0" applyFont="1" applyBorder="1" applyAlignment="1">
      <alignment horizontal="left"/>
    </xf>
    <xf numFmtId="0" fontId="53" fillId="0" borderId="11" xfId="0" applyFont="1" applyBorder="1" applyAlignment="1">
      <alignment horizontal="left" vertical="center"/>
    </xf>
    <xf numFmtId="0" fontId="53" fillId="0" borderId="12" xfId="0" applyFont="1" applyBorder="1" applyAlignment="1">
      <alignment horizontal="left" vertical="center"/>
    </xf>
    <xf numFmtId="0" fontId="53" fillId="0" borderId="30" xfId="0" applyFont="1" applyBorder="1" applyAlignment="1">
      <alignment horizontal="left"/>
    </xf>
    <xf numFmtId="0" fontId="53" fillId="0" borderId="10" xfId="0" applyFont="1" applyBorder="1" applyAlignment="1">
      <alignment horizontal="left"/>
    </xf>
    <xf numFmtId="0" fontId="53" fillId="0" borderId="31" xfId="0" applyFont="1" applyBorder="1" applyAlignment="1">
      <alignment horizontal="left"/>
    </xf>
    <xf numFmtId="0" fontId="55" fillId="0" borderId="0" xfId="0" applyFont="1"/>
    <xf numFmtId="0" fontId="31" fillId="4" borderId="19" xfId="0" applyFont="1" applyFill="1" applyBorder="1" applyAlignment="1">
      <alignment horizontal="left"/>
    </xf>
    <xf numFmtId="0" fontId="31" fillId="2" borderId="54" xfId="0" applyFont="1" applyFill="1" applyBorder="1" applyAlignment="1">
      <alignment horizontal="left"/>
    </xf>
    <xf numFmtId="0" fontId="31" fillId="2" borderId="37" xfId="0" applyFont="1" applyFill="1" applyBorder="1" applyAlignment="1">
      <alignment horizontal="left"/>
    </xf>
    <xf numFmtId="0" fontId="31" fillId="0" borderId="37" xfId="0" applyFont="1" applyBorder="1" applyAlignment="1">
      <alignment horizontal="left"/>
    </xf>
    <xf numFmtId="0" fontId="31" fillId="4" borderId="36" xfId="0" applyFont="1" applyFill="1" applyBorder="1" applyAlignment="1" applyProtection="1">
      <alignment horizontal="left"/>
      <protection locked="0"/>
    </xf>
    <xf numFmtId="0" fontId="19" fillId="9" borderId="25" xfId="0" applyFont="1" applyFill="1" applyBorder="1" applyAlignment="1">
      <alignment horizontal="center"/>
    </xf>
    <xf numFmtId="0" fontId="19" fillId="9" borderId="31" xfId="0" applyFont="1" applyFill="1" applyBorder="1" applyAlignment="1">
      <alignment horizontal="center"/>
    </xf>
    <xf numFmtId="0" fontId="40" fillId="9" borderId="25" xfId="0" applyFont="1" applyFill="1" applyBorder="1" applyAlignment="1">
      <alignment horizontal="center"/>
    </xf>
    <xf numFmtId="0" fontId="19" fillId="9" borderId="30" xfId="0" applyFont="1" applyFill="1" applyBorder="1" applyAlignment="1">
      <alignment horizontal="center"/>
    </xf>
    <xf numFmtId="0" fontId="31" fillId="0" borderId="59" xfId="0" applyFont="1" applyBorder="1" applyProtection="1">
      <protection locked="0"/>
    </xf>
    <xf numFmtId="0" fontId="31" fillId="0" borderId="60" xfId="0" applyFont="1" applyBorder="1" applyProtection="1">
      <protection locked="0"/>
    </xf>
    <xf numFmtId="0" fontId="16" fillId="4" borderId="6" xfId="0" applyFont="1" applyFill="1" applyBorder="1" applyProtection="1">
      <protection locked="0"/>
    </xf>
    <xf numFmtId="0" fontId="24" fillId="0" borderId="67" xfId="0" applyFont="1" applyBorder="1" applyProtection="1">
      <protection locked="0"/>
    </xf>
    <xf numFmtId="0" fontId="24" fillId="0" borderId="44" xfId="0" applyFont="1" applyBorder="1"/>
    <xf numFmtId="0" fontId="24" fillId="0" borderId="44" xfId="0" applyFont="1" applyBorder="1" applyProtection="1">
      <protection locked="0"/>
    </xf>
    <xf numFmtId="0" fontId="28" fillId="6" borderId="25" xfId="0" applyFont="1" applyFill="1" applyBorder="1" applyAlignment="1">
      <alignment horizontal="left"/>
    </xf>
    <xf numFmtId="0" fontId="24" fillId="6" borderId="25" xfId="0" applyFont="1" applyFill="1" applyBorder="1" applyProtection="1">
      <protection locked="0"/>
    </xf>
    <xf numFmtId="0" fontId="24" fillId="0" borderId="42" xfId="0" applyFont="1" applyBorder="1"/>
    <xf numFmtId="0" fontId="24" fillId="0" borderId="42" xfId="0" applyFont="1" applyBorder="1" applyProtection="1">
      <protection locked="0"/>
    </xf>
    <xf numFmtId="0" fontId="24" fillId="0" borderId="36" xfId="0" applyFont="1" applyBorder="1" applyAlignment="1">
      <alignment horizontal="left"/>
    </xf>
    <xf numFmtId="0" fontId="24" fillId="0" borderId="62" xfId="0" applyFont="1" applyBorder="1" applyAlignment="1">
      <alignment horizontal="left"/>
    </xf>
    <xf numFmtId="0" fontId="24" fillId="0" borderId="41" xfId="0" applyFont="1" applyBorder="1" applyAlignment="1">
      <alignment horizontal="center"/>
    </xf>
    <xf numFmtId="0" fontId="24" fillId="0" borderId="43" xfId="0" applyFont="1" applyBorder="1" applyAlignment="1">
      <alignment horizontal="center"/>
    </xf>
    <xf numFmtId="0" fontId="31" fillId="4" borderId="37" xfId="0" applyFont="1" applyFill="1" applyBorder="1" applyAlignment="1" applyProtection="1">
      <alignment horizontal="center"/>
      <protection locked="0"/>
    </xf>
    <xf numFmtId="0" fontId="58" fillId="9" borderId="24" xfId="0" applyFont="1" applyFill="1" applyBorder="1" applyAlignment="1">
      <alignment horizontal="center"/>
    </xf>
    <xf numFmtId="0" fontId="59" fillId="0" borderId="0" xfId="5" applyFill="1"/>
    <xf numFmtId="0" fontId="59" fillId="0" borderId="0" xfId="5" applyAlignment="1">
      <alignment horizontal="center" vertical="center"/>
    </xf>
    <xf numFmtId="0" fontId="11" fillId="0" borderId="0" xfId="0" applyFont="1" applyAlignment="1">
      <alignment vertical="center"/>
    </xf>
    <xf numFmtId="0" fontId="60" fillId="0" borderId="0" xfId="0" applyFont="1" applyAlignment="1">
      <alignment horizontal="center" vertical="center"/>
    </xf>
    <xf numFmtId="0" fontId="60" fillId="0" borderId="0" xfId="0" applyFont="1" applyAlignment="1">
      <alignment horizontal="justify" vertical="center"/>
    </xf>
    <xf numFmtId="0" fontId="61" fillId="0" borderId="0" xfId="0" applyFont="1" applyAlignment="1">
      <alignment horizontal="justify" vertical="center"/>
    </xf>
    <xf numFmtId="0" fontId="62" fillId="0" borderId="25" xfId="0" applyFont="1" applyBorder="1" applyAlignment="1">
      <alignment horizontal="justify" vertical="center" wrapText="1"/>
    </xf>
    <xf numFmtId="0" fontId="62" fillId="0" borderId="5" xfId="0" applyFont="1" applyBorder="1" applyAlignment="1">
      <alignment horizontal="justify" vertical="center" wrapText="1"/>
    </xf>
    <xf numFmtId="0" fontId="62" fillId="0" borderId="38" xfId="0" applyFont="1" applyBorder="1" applyAlignment="1">
      <alignment horizontal="justify" vertical="center" wrapText="1"/>
    </xf>
    <xf numFmtId="0" fontId="62" fillId="0" borderId="31" xfId="0" applyFont="1" applyBorder="1" applyAlignment="1">
      <alignment horizontal="justify" vertical="center" wrapText="1"/>
    </xf>
    <xf numFmtId="0" fontId="62" fillId="0" borderId="38" xfId="0" applyFont="1" applyBorder="1" applyAlignment="1">
      <alignment vertical="center" wrapText="1"/>
    </xf>
    <xf numFmtId="0" fontId="65" fillId="0" borderId="0" xfId="0" applyFont="1" applyAlignment="1">
      <alignment horizontal="justify" vertical="center"/>
    </xf>
    <xf numFmtId="0" fontId="66" fillId="0" borderId="0" xfId="0" applyFont="1" applyAlignment="1">
      <alignment horizontal="justify" vertical="center"/>
    </xf>
    <xf numFmtId="0" fontId="67" fillId="0" borderId="0" xfId="0" applyFont="1" applyAlignment="1">
      <alignment horizontal="justify" vertical="center"/>
    </xf>
    <xf numFmtId="0" fontId="62" fillId="0" borderId="0" xfId="0" applyFont="1" applyAlignment="1">
      <alignment vertical="center"/>
    </xf>
    <xf numFmtId="0" fontId="62" fillId="0" borderId="0" xfId="0" applyFont="1" applyAlignment="1">
      <alignment horizontal="justify" vertical="center"/>
    </xf>
    <xf numFmtId="0" fontId="71" fillId="0" borderId="0" xfId="0" applyFont="1" applyAlignment="1">
      <alignment horizontal="left" vertical="center" indent="5"/>
    </xf>
    <xf numFmtId="0" fontId="73" fillId="0" borderId="0" xfId="0" applyFont="1" applyAlignment="1" applyProtection="1">
      <alignment wrapText="1"/>
      <protection locked="0"/>
    </xf>
    <xf numFmtId="0" fontId="16" fillId="7" borderId="29" xfId="0" applyFont="1" applyFill="1" applyBorder="1"/>
    <xf numFmtId="0" fontId="0" fillId="7" borderId="11" xfId="0" applyFill="1" applyBorder="1"/>
    <xf numFmtId="0" fontId="0" fillId="7" borderId="12" xfId="0" applyFill="1" applyBorder="1"/>
    <xf numFmtId="0" fontId="0" fillId="7" borderId="13" xfId="0" applyFill="1" applyBorder="1"/>
    <xf numFmtId="0" fontId="0" fillId="7" borderId="0" xfId="0" applyFill="1"/>
    <xf numFmtId="0" fontId="0" fillId="7" borderId="14" xfId="0" applyFill="1" applyBorder="1"/>
    <xf numFmtId="0" fontId="0" fillId="0" borderId="13" xfId="0" applyBorder="1"/>
    <xf numFmtId="0" fontId="16" fillId="0" borderId="13" xfId="0" applyFont="1" applyBorder="1"/>
    <xf numFmtId="1" fontId="0" fillId="0" borderId="13" xfId="0" applyNumberFormat="1" applyBorder="1"/>
    <xf numFmtId="0" fontId="30" fillId="0" borderId="13" xfId="0" applyFont="1" applyBorder="1"/>
    <xf numFmtId="1" fontId="0" fillId="7" borderId="13" xfId="0" applyNumberFormat="1" applyFill="1" applyBorder="1"/>
    <xf numFmtId="1" fontId="0" fillId="7" borderId="0" xfId="0" applyNumberFormat="1" applyFill="1"/>
    <xf numFmtId="1" fontId="0" fillId="7" borderId="30" xfId="0" applyNumberFormat="1" applyFill="1" applyBorder="1"/>
    <xf numFmtId="0" fontId="0" fillId="7" borderId="10" xfId="0" applyFill="1" applyBorder="1"/>
    <xf numFmtId="0" fontId="0" fillId="0" borderId="31" xfId="0" applyBorder="1"/>
    <xf numFmtId="0" fontId="74" fillId="0" borderId="0" xfId="0" applyFont="1"/>
    <xf numFmtId="168" fontId="31" fillId="8" borderId="21" xfId="1" applyNumberFormat="1" applyFont="1" applyFill="1" applyBorder="1" applyAlignment="1">
      <alignment horizontal="right"/>
    </xf>
    <xf numFmtId="168" fontId="49" fillId="8" borderId="21" xfId="1" applyNumberFormat="1" applyFont="1" applyFill="1" applyBorder="1"/>
    <xf numFmtId="168" fontId="49" fillId="8" borderId="22" xfId="1" applyNumberFormat="1" applyFont="1" applyFill="1" applyBorder="1"/>
    <xf numFmtId="170" fontId="32" fillId="3" borderId="0" xfId="2" applyNumberFormat="1" applyFont="1" applyFill="1"/>
    <xf numFmtId="170" fontId="32" fillId="3" borderId="0" xfId="2" applyNumberFormat="1" applyFont="1" applyFill="1" applyProtection="1">
      <protection locked="0"/>
    </xf>
    <xf numFmtId="170" fontId="32" fillId="3" borderId="0" xfId="0" applyNumberFormat="1" applyFont="1" applyFill="1"/>
    <xf numFmtId="170" fontId="32" fillId="3" borderId="0" xfId="0" applyNumberFormat="1" applyFont="1" applyFill="1" applyProtection="1">
      <protection locked="0"/>
    </xf>
    <xf numFmtId="170" fontId="40" fillId="0" borderId="5" xfId="0" applyNumberFormat="1" applyFont="1" applyBorder="1"/>
    <xf numFmtId="0" fontId="62" fillId="0" borderId="7" xfId="0" applyFont="1" applyBorder="1" applyAlignment="1">
      <alignment horizontal="justify" vertical="center" wrapText="1"/>
    </xf>
    <xf numFmtId="0" fontId="62" fillId="0" borderId="5" xfId="0" applyFont="1" applyBorder="1" applyAlignment="1">
      <alignment horizontal="justify" vertical="center" wrapText="1"/>
    </xf>
    <xf numFmtId="0" fontId="27" fillId="0" borderId="0" xfId="0" applyFont="1" applyAlignment="1">
      <alignment horizontal="center"/>
    </xf>
    <xf numFmtId="0" fontId="5" fillId="0" borderId="0" xfId="0" applyFont="1" applyAlignment="1">
      <alignment horizontal="center"/>
    </xf>
    <xf numFmtId="0" fontId="4" fillId="9" borderId="0" xfId="3" applyFont="1" applyFill="1" applyAlignment="1">
      <alignment horizontal="center"/>
    </xf>
    <xf numFmtId="0" fontId="42" fillId="9" borderId="0" xfId="0" applyFont="1" applyFill="1" applyAlignment="1">
      <alignment horizontal="center"/>
    </xf>
    <xf numFmtId="0" fontId="33" fillId="6" borderId="7" xfId="0" applyFont="1" applyFill="1" applyBorder="1" applyAlignment="1" applyProtection="1">
      <alignment horizontal="left"/>
      <protection locked="0"/>
    </xf>
    <xf numFmtId="0" fontId="33" fillId="6" borderId="6" xfId="0" applyFont="1" applyFill="1" applyBorder="1" applyAlignment="1" applyProtection="1">
      <alignment horizontal="left"/>
      <protection locked="0"/>
    </xf>
    <xf numFmtId="0" fontId="33" fillId="6" borderId="5" xfId="0" applyFont="1" applyFill="1" applyBorder="1" applyAlignment="1" applyProtection="1">
      <alignment horizontal="left"/>
      <protection locked="0"/>
    </xf>
    <xf numFmtId="0" fontId="25" fillId="3" borderId="29" xfId="0" applyFont="1" applyFill="1" applyBorder="1" applyAlignment="1">
      <alignment horizontal="center"/>
    </xf>
    <xf numFmtId="0" fontId="25" fillId="3" borderId="11" xfId="0" applyFont="1" applyFill="1" applyBorder="1" applyAlignment="1">
      <alignment horizontal="center"/>
    </xf>
    <xf numFmtId="0" fontId="25" fillId="3" borderId="12" xfId="0" applyFont="1" applyFill="1" applyBorder="1" applyAlignment="1">
      <alignment horizontal="center"/>
    </xf>
    <xf numFmtId="0" fontId="21" fillId="3" borderId="7" xfId="0" applyFont="1" applyFill="1" applyBorder="1" applyAlignment="1" applyProtection="1">
      <alignment horizontal="center"/>
      <protection locked="0"/>
    </xf>
    <xf numFmtId="0" fontId="21" fillId="3" borderId="6" xfId="0" applyFont="1" applyFill="1" applyBorder="1" applyAlignment="1" applyProtection="1">
      <alignment horizontal="center"/>
      <protection locked="0"/>
    </xf>
    <xf numFmtId="0" fontId="21" fillId="3" borderId="5" xfId="0" applyFont="1" applyFill="1" applyBorder="1" applyAlignment="1" applyProtection="1">
      <alignment horizontal="center"/>
      <protection locked="0"/>
    </xf>
    <xf numFmtId="0" fontId="33" fillId="5" borderId="7" xfId="0" applyFont="1" applyFill="1" applyBorder="1" applyAlignment="1" applyProtection="1">
      <alignment horizontal="left"/>
      <protection locked="0"/>
    </xf>
    <xf numFmtId="0" fontId="33" fillId="5" borderId="6" xfId="0" applyFont="1" applyFill="1" applyBorder="1" applyAlignment="1" applyProtection="1">
      <alignment horizontal="left"/>
      <protection locked="0"/>
    </xf>
    <xf numFmtId="0" fontId="33" fillId="5" borderId="5" xfId="0" applyFont="1" applyFill="1" applyBorder="1" applyAlignment="1" applyProtection="1">
      <alignment horizontal="left"/>
      <protection locked="0"/>
    </xf>
    <xf numFmtId="0" fontId="48" fillId="5" borderId="7" xfId="0" applyFont="1" applyFill="1" applyBorder="1" applyAlignment="1" applyProtection="1">
      <alignment horizontal="center"/>
      <protection locked="0"/>
    </xf>
    <xf numFmtId="0" fontId="48" fillId="5" borderId="6" xfId="0" applyFont="1" applyFill="1" applyBorder="1" applyAlignment="1" applyProtection="1">
      <alignment horizontal="center"/>
      <protection locked="0"/>
    </xf>
    <xf numFmtId="0" fontId="48" fillId="5" borderId="5" xfId="0" applyFont="1" applyFill="1" applyBorder="1" applyAlignment="1" applyProtection="1">
      <alignment horizontal="center"/>
      <protection locked="0"/>
    </xf>
    <xf numFmtId="0" fontId="48" fillId="6" borderId="7" xfId="0" applyFont="1" applyFill="1" applyBorder="1" applyAlignment="1">
      <alignment horizontal="center"/>
    </xf>
    <xf numFmtId="0" fontId="48" fillId="6" borderId="6" xfId="0" applyFont="1" applyFill="1" applyBorder="1" applyAlignment="1">
      <alignment horizontal="center"/>
    </xf>
    <xf numFmtId="0" fontId="48" fillId="6" borderId="5" xfId="0" applyFont="1" applyFill="1" applyBorder="1" applyAlignment="1">
      <alignment horizontal="center"/>
    </xf>
    <xf numFmtId="0" fontId="25" fillId="11" borderId="0" xfId="0" applyFont="1" applyFill="1" applyAlignment="1">
      <alignment horizontal="center"/>
    </xf>
    <xf numFmtId="0" fontId="25" fillId="11" borderId="0" xfId="0" applyFont="1" applyFill="1" applyAlignment="1" applyProtection="1">
      <alignment horizontal="center"/>
      <protection locked="0"/>
    </xf>
    <xf numFmtId="0" fontId="25" fillId="14" borderId="37" xfId="0" applyFont="1" applyFill="1" applyBorder="1" applyAlignment="1">
      <alignment horizontal="center"/>
    </xf>
    <xf numFmtId="0" fontId="25" fillId="14" borderId="37" xfId="0" applyFont="1" applyFill="1" applyBorder="1" applyAlignment="1" applyProtection="1">
      <alignment horizontal="center"/>
      <protection locked="0"/>
    </xf>
    <xf numFmtId="0" fontId="35" fillId="19" borderId="30" xfId="0" applyFont="1" applyFill="1" applyBorder="1" applyAlignment="1">
      <alignment horizontal="left"/>
    </xf>
    <xf numFmtId="0" fontId="35" fillId="19" borderId="10" xfId="0" applyFont="1" applyFill="1" applyBorder="1" applyAlignment="1">
      <alignment horizontal="left"/>
    </xf>
    <xf numFmtId="0" fontId="25" fillId="13" borderId="29" xfId="0" applyFont="1" applyFill="1" applyBorder="1" applyAlignment="1">
      <alignment horizontal="center"/>
    </xf>
    <xf numFmtId="0" fontId="25" fillId="13" borderId="11" xfId="0" applyFont="1" applyFill="1" applyBorder="1" applyAlignment="1">
      <alignment horizontal="center"/>
    </xf>
    <xf numFmtId="0" fontId="25" fillId="13" borderId="12" xfId="0" applyFont="1" applyFill="1" applyBorder="1" applyAlignment="1">
      <alignment horizontal="center"/>
    </xf>
    <xf numFmtId="0" fontId="19" fillId="13" borderId="30" xfId="0" applyFont="1" applyFill="1" applyBorder="1" applyAlignment="1" applyProtection="1">
      <alignment horizontal="center"/>
      <protection locked="0"/>
    </xf>
    <xf numFmtId="0" fontId="19" fillId="13" borderId="10" xfId="0" applyFont="1" applyFill="1" applyBorder="1" applyAlignment="1" applyProtection="1">
      <alignment horizontal="center"/>
      <protection locked="0"/>
    </xf>
    <xf numFmtId="0" fontId="19" fillId="13" borderId="31" xfId="0" applyFont="1" applyFill="1" applyBorder="1" applyAlignment="1" applyProtection="1">
      <alignment horizontal="center"/>
      <protection locked="0"/>
    </xf>
    <xf numFmtId="0" fontId="19" fillId="13" borderId="29" xfId="0" applyFont="1" applyFill="1" applyBorder="1" applyAlignment="1">
      <alignment horizontal="left"/>
    </xf>
    <xf numFmtId="0" fontId="19" fillId="13" borderId="11" xfId="0" applyFont="1" applyFill="1" applyBorder="1" applyAlignment="1">
      <alignment horizontal="left"/>
    </xf>
    <xf numFmtId="0" fontId="19" fillId="13" borderId="12" xfId="0" applyFont="1" applyFill="1" applyBorder="1" applyAlignment="1">
      <alignment horizontal="left"/>
    </xf>
    <xf numFmtId="0" fontId="19" fillId="13" borderId="30" xfId="0" applyFont="1" applyFill="1" applyBorder="1" applyAlignment="1">
      <alignment horizontal="left"/>
    </xf>
    <xf numFmtId="0" fontId="19" fillId="13" borderId="10" xfId="0" applyFont="1" applyFill="1" applyBorder="1" applyAlignment="1">
      <alignment horizontal="left"/>
    </xf>
    <xf numFmtId="0" fontId="19" fillId="13" borderId="31" xfId="0" applyFont="1" applyFill="1" applyBorder="1" applyAlignment="1">
      <alignment horizontal="left"/>
    </xf>
    <xf numFmtId="0" fontId="19" fillId="0" borderId="0" xfId="0" applyFont="1" applyAlignment="1">
      <alignment horizontal="left"/>
    </xf>
    <xf numFmtId="0" fontId="19" fillId="0" borderId="0" xfId="0" applyFont="1" applyAlignment="1">
      <alignment horizontal="center"/>
    </xf>
  </cellXfs>
  <cellStyles count="6">
    <cellStyle name="Comma" xfId="1" builtinId="3"/>
    <cellStyle name="Currency" xfId="2" builtinId="4"/>
    <cellStyle name="Hyperlink" xfId="5" builtinId="8"/>
    <cellStyle name="Normal" xfId="0" builtinId="0"/>
    <cellStyle name="Normal 2" xfId="3" xr:uid="{00000000-0005-0000-0000-000003000000}"/>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cc-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69"/>
  <sheetViews>
    <sheetView tabSelected="1" workbookViewId="0">
      <selection activeCell="B50" sqref="B50"/>
    </sheetView>
  </sheetViews>
  <sheetFormatPr defaultColWidth="8.85546875" defaultRowHeight="17.45" customHeight="1" x14ac:dyDescent="0.25"/>
  <cols>
    <col min="1" max="1" width="5.140625" style="94" customWidth="1"/>
    <col min="2" max="2" width="218.28515625" style="94" customWidth="1"/>
    <col min="3" max="16384" width="8.85546875" style="94"/>
  </cols>
  <sheetData>
    <row r="2" spans="2:2" ht="17.45" customHeight="1" x14ac:dyDescent="0.3">
      <c r="B2" s="194" t="s">
        <v>147</v>
      </c>
    </row>
    <row r="3" spans="2:2" ht="17.45" customHeight="1" x14ac:dyDescent="0.25">
      <c r="B3" s="95"/>
    </row>
    <row r="4" spans="2:2" ht="17.45" customHeight="1" x14ac:dyDescent="0.25">
      <c r="B4" s="96" t="s">
        <v>76</v>
      </c>
    </row>
    <row r="5" spans="2:2" ht="17.45" customHeight="1" x14ac:dyDescent="0.25">
      <c r="B5" s="96" t="s">
        <v>19</v>
      </c>
    </row>
    <row r="6" spans="2:2" ht="17.45" customHeight="1" x14ac:dyDescent="0.25">
      <c r="B6" s="97" t="s">
        <v>235</v>
      </c>
    </row>
    <row r="7" spans="2:2" ht="17.45" customHeight="1" x14ac:dyDescent="0.25">
      <c r="B7" s="98" t="s">
        <v>236</v>
      </c>
    </row>
    <row r="8" spans="2:2" ht="17.45" customHeight="1" x14ac:dyDescent="0.25">
      <c r="B8" s="512" t="s">
        <v>237</v>
      </c>
    </row>
    <row r="9" spans="2:2" ht="17.45" customHeight="1" x14ac:dyDescent="0.25">
      <c r="B9" s="97" t="s">
        <v>238</v>
      </c>
    </row>
    <row r="10" spans="2:2" ht="17.45" customHeight="1" x14ac:dyDescent="0.25">
      <c r="B10" s="98" t="s">
        <v>81</v>
      </c>
    </row>
    <row r="11" spans="2:2" ht="17.45" customHeight="1" x14ac:dyDescent="0.25">
      <c r="B11" s="98" t="s">
        <v>239</v>
      </c>
    </row>
    <row r="12" spans="2:2" ht="17.45" customHeight="1" x14ac:dyDescent="0.25">
      <c r="B12" s="97" t="s">
        <v>240</v>
      </c>
    </row>
    <row r="13" spans="2:2" ht="17.45" customHeight="1" x14ac:dyDescent="0.25">
      <c r="B13" s="222" t="s">
        <v>241</v>
      </c>
    </row>
    <row r="14" spans="2:2" ht="17.45" customHeight="1" x14ac:dyDescent="0.25">
      <c r="B14" s="100" t="s">
        <v>242</v>
      </c>
    </row>
    <row r="15" spans="2:2" ht="17.45" customHeight="1" x14ac:dyDescent="0.25">
      <c r="B15" s="240" t="s">
        <v>243</v>
      </c>
    </row>
    <row r="16" spans="2:2" ht="17.45" customHeight="1" x14ac:dyDescent="0.25">
      <c r="B16" s="97" t="s">
        <v>244</v>
      </c>
    </row>
    <row r="17" spans="2:2" ht="17.45" customHeight="1" x14ac:dyDescent="0.25">
      <c r="B17" s="99" t="s">
        <v>245</v>
      </c>
    </row>
    <row r="18" spans="2:2" ht="17.45" customHeight="1" x14ac:dyDescent="0.25">
      <c r="B18" s="97" t="s">
        <v>246</v>
      </c>
    </row>
    <row r="19" spans="2:2" ht="17.45" customHeight="1" x14ac:dyDescent="0.25">
      <c r="B19" s="99" t="s">
        <v>247</v>
      </c>
    </row>
    <row r="20" spans="2:2" ht="17.45" customHeight="1" x14ac:dyDescent="0.25">
      <c r="B20" s="97" t="s">
        <v>248</v>
      </c>
    </row>
    <row r="21" spans="2:2" ht="17.45" customHeight="1" x14ac:dyDescent="0.25">
      <c r="B21" s="99" t="s">
        <v>217</v>
      </c>
    </row>
    <row r="22" spans="2:2" ht="17.45" customHeight="1" x14ac:dyDescent="0.25">
      <c r="B22" s="97" t="s">
        <v>249</v>
      </c>
    </row>
    <row r="23" spans="2:2" ht="17.45" customHeight="1" x14ac:dyDescent="0.25">
      <c r="B23" s="99" t="s">
        <v>218</v>
      </c>
    </row>
    <row r="24" spans="2:2" ht="17.45" customHeight="1" x14ac:dyDescent="0.25">
      <c r="B24" s="97" t="s">
        <v>250</v>
      </c>
    </row>
    <row r="25" spans="2:2" ht="17.45" customHeight="1" x14ac:dyDescent="0.25">
      <c r="B25" s="100" t="s">
        <v>180</v>
      </c>
    </row>
    <row r="26" spans="2:2" ht="17.45" customHeight="1" x14ac:dyDescent="0.25">
      <c r="B26" s="96" t="s">
        <v>251</v>
      </c>
    </row>
    <row r="27" spans="2:2" ht="17.45" customHeight="1" x14ac:dyDescent="0.25">
      <c r="B27" s="96" t="s">
        <v>252</v>
      </c>
    </row>
    <row r="28" spans="2:2" ht="17.45" customHeight="1" x14ac:dyDescent="0.25">
      <c r="B28" s="513" t="s">
        <v>253</v>
      </c>
    </row>
    <row r="29" spans="2:2" ht="17.45" customHeight="1" x14ac:dyDescent="0.25">
      <c r="B29" s="96" t="s">
        <v>254</v>
      </c>
    </row>
    <row r="30" spans="2:2" ht="17.45" customHeight="1" x14ac:dyDescent="0.25">
      <c r="B30" s="107" t="s">
        <v>148</v>
      </c>
    </row>
    <row r="31" spans="2:2" ht="17.45" customHeight="1" x14ac:dyDescent="0.25">
      <c r="B31" s="107" t="s">
        <v>84</v>
      </c>
    </row>
    <row r="32" spans="2:2" ht="17.45" customHeight="1" x14ac:dyDescent="0.25">
      <c r="B32" s="107" t="s">
        <v>85</v>
      </c>
    </row>
    <row r="33" spans="2:2" ht="17.45" customHeight="1" x14ac:dyDescent="0.25">
      <c r="B33" s="107" t="s">
        <v>82</v>
      </c>
    </row>
    <row r="34" spans="2:2" ht="17.45" customHeight="1" x14ac:dyDescent="0.25">
      <c r="B34" s="97" t="s">
        <v>255</v>
      </c>
    </row>
    <row r="35" spans="2:2" ht="17.45" customHeight="1" x14ac:dyDescent="0.25">
      <c r="B35" s="100" t="s">
        <v>231</v>
      </c>
    </row>
    <row r="36" spans="2:2" ht="17.45" customHeight="1" x14ac:dyDescent="0.25">
      <c r="B36" s="100" t="s">
        <v>77</v>
      </c>
    </row>
    <row r="37" spans="2:2" ht="12" customHeight="1" thickBot="1" x14ac:dyDescent="0.3">
      <c r="B37" s="99"/>
    </row>
    <row r="38" spans="2:2" ht="17.45" customHeight="1" thickBot="1" x14ac:dyDescent="0.3">
      <c r="B38" s="101" t="s">
        <v>87</v>
      </c>
    </row>
    <row r="39" spans="2:2" ht="17.45" customHeight="1" x14ac:dyDescent="0.25">
      <c r="B39" s="101" t="s">
        <v>256</v>
      </c>
    </row>
    <row r="40" spans="2:2" ht="17.45" customHeight="1" x14ac:dyDescent="0.25">
      <c r="B40" s="102" t="s">
        <v>75</v>
      </c>
    </row>
    <row r="41" spans="2:2" ht="17.45" customHeight="1" thickBot="1" x14ac:dyDescent="0.3">
      <c r="B41" s="103" t="s">
        <v>149</v>
      </c>
    </row>
    <row r="42" spans="2:2" ht="17.45" customHeight="1" thickBot="1" x14ac:dyDescent="0.3">
      <c r="B42" s="93"/>
    </row>
    <row r="43" spans="2:2" ht="17.45" customHeight="1" thickBot="1" x14ac:dyDescent="0.3">
      <c r="B43" s="101" t="s">
        <v>88</v>
      </c>
    </row>
    <row r="44" spans="2:2" ht="17.45" customHeight="1" x14ac:dyDescent="0.25">
      <c r="B44" s="101" t="s">
        <v>256</v>
      </c>
    </row>
    <row r="45" spans="2:2" ht="17.45" customHeight="1" x14ac:dyDescent="0.25">
      <c r="B45" s="102" t="s">
        <v>86</v>
      </c>
    </row>
    <row r="46" spans="2:2" ht="17.45" customHeight="1" thickBot="1" x14ac:dyDescent="0.3">
      <c r="B46" s="103" t="s">
        <v>149</v>
      </c>
    </row>
    <row r="47" spans="2:2" ht="17.45" customHeight="1" x14ac:dyDescent="0.25">
      <c r="B47" s="93"/>
    </row>
    <row r="48" spans="2:2" ht="17.45" customHeight="1" x14ac:dyDescent="0.25">
      <c r="B48" s="93"/>
    </row>
    <row r="49" spans="2:2" ht="17.45" customHeight="1" x14ac:dyDescent="0.25">
      <c r="B49" s="93"/>
    </row>
    <row r="50" spans="2:2" ht="17.45" customHeight="1" x14ac:dyDescent="0.25">
      <c r="B50" s="93"/>
    </row>
    <row r="51" spans="2:2" ht="17.45" customHeight="1" x14ac:dyDescent="0.25">
      <c r="B51" s="93" t="s">
        <v>74</v>
      </c>
    </row>
    <row r="52" spans="2:2" ht="17.45" customHeight="1" x14ac:dyDescent="0.25">
      <c r="B52" s="93"/>
    </row>
    <row r="53" spans="2:2" ht="17.45" customHeight="1" x14ac:dyDescent="0.25">
      <c r="B53" s="93"/>
    </row>
    <row r="54" spans="2:2" ht="17.45" customHeight="1" x14ac:dyDescent="0.25">
      <c r="B54" s="93"/>
    </row>
    <row r="55" spans="2:2" ht="17.45" customHeight="1" x14ac:dyDescent="0.25">
      <c r="B55" s="93"/>
    </row>
    <row r="56" spans="2:2" ht="17.45" customHeight="1" x14ac:dyDescent="0.25">
      <c r="B56" s="93"/>
    </row>
    <row r="57" spans="2:2" ht="17.45" customHeight="1" x14ac:dyDescent="0.25">
      <c r="B57" s="93"/>
    </row>
    <row r="58" spans="2:2" ht="17.45" customHeight="1" x14ac:dyDescent="0.25">
      <c r="B58" s="93"/>
    </row>
    <row r="59" spans="2:2" ht="17.45" customHeight="1" x14ac:dyDescent="0.25">
      <c r="B59" s="93"/>
    </row>
    <row r="60" spans="2:2" ht="17.45" customHeight="1" x14ac:dyDescent="0.25">
      <c r="B60" s="93"/>
    </row>
    <row r="61" spans="2:2" ht="17.45" customHeight="1" x14ac:dyDescent="0.25">
      <c r="B61" s="93"/>
    </row>
    <row r="62" spans="2:2" ht="17.45" customHeight="1" x14ac:dyDescent="0.25">
      <c r="B62" s="93"/>
    </row>
    <row r="63" spans="2:2" ht="17.45" customHeight="1" x14ac:dyDescent="0.25">
      <c r="B63" s="93"/>
    </row>
    <row r="64" spans="2:2" ht="17.45" customHeight="1" x14ac:dyDescent="0.25">
      <c r="B64" s="93"/>
    </row>
    <row r="65" spans="2:2" ht="17.45" customHeight="1" x14ac:dyDescent="0.25">
      <c r="B65" s="93"/>
    </row>
    <row r="66" spans="2:2" ht="17.45" customHeight="1" x14ac:dyDescent="0.25">
      <c r="B66" s="93"/>
    </row>
    <row r="67" spans="2:2" ht="17.45" customHeight="1" x14ac:dyDescent="0.25">
      <c r="B67" s="93"/>
    </row>
    <row r="68" spans="2:2" ht="17.45" customHeight="1" x14ac:dyDescent="0.25">
      <c r="B68" s="93"/>
    </row>
    <row r="69" spans="2:2" ht="17.45" customHeight="1" x14ac:dyDescent="0.25">
      <c r="B69" s="93"/>
    </row>
  </sheetData>
  <hyperlinks>
    <hyperlink ref="B8" r:id="rId1" xr:uid="{D1ED294C-278E-49B1-A5F8-4E9E42B1C352}"/>
  </hyperlinks>
  <pageMargins left="0.7" right="0.7" top="0.75" bottom="0.75" header="0.3" footer="0.3"/>
  <pageSetup scale="6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58AF-9B99-4A67-9566-C226A34D1D15}">
  <sheetPr>
    <pageSetUpPr fitToPage="1"/>
  </sheetPr>
  <dimension ref="A1:B53"/>
  <sheetViews>
    <sheetView workbookViewId="0">
      <selection activeCell="D33" sqref="D33:D34"/>
    </sheetView>
  </sheetViews>
  <sheetFormatPr defaultRowHeight="15" x14ac:dyDescent="0.25"/>
  <cols>
    <col min="1" max="1" width="85.85546875" customWidth="1"/>
    <col min="2" max="2" width="20.140625" customWidth="1"/>
  </cols>
  <sheetData>
    <row r="1" spans="1:2" ht="20.25" x14ac:dyDescent="0.25">
      <c r="A1" s="514" t="s">
        <v>267</v>
      </c>
    </row>
    <row r="2" spans="1:2" ht="20.25" x14ac:dyDescent="0.25">
      <c r="A2" s="514"/>
    </row>
    <row r="3" spans="1:2" ht="20.25" x14ac:dyDescent="0.25">
      <c r="A3" s="515"/>
    </row>
    <row r="4" spans="1:2" ht="20.25" x14ac:dyDescent="0.25">
      <c r="A4" s="515"/>
    </row>
    <row r="5" spans="1:2" ht="20.25" x14ac:dyDescent="0.25">
      <c r="A5" s="515" t="s">
        <v>268</v>
      </c>
    </row>
    <row r="6" spans="1:2" ht="15.75" thickBot="1" x14ac:dyDescent="0.3">
      <c r="A6" s="516"/>
    </row>
    <row r="7" spans="1:2" ht="17.25" thickBot="1" x14ac:dyDescent="0.3">
      <c r="A7" s="517" t="s">
        <v>269</v>
      </c>
      <c r="B7" s="518"/>
    </row>
    <row r="8" spans="1:2" ht="17.25" thickBot="1" x14ac:dyDescent="0.3">
      <c r="A8" s="519" t="s">
        <v>270</v>
      </c>
      <c r="B8" s="520"/>
    </row>
    <row r="9" spans="1:2" ht="17.25" thickBot="1" x14ac:dyDescent="0.3">
      <c r="A9" s="519" t="s">
        <v>271</v>
      </c>
      <c r="B9" s="520"/>
    </row>
    <row r="10" spans="1:2" ht="17.25" thickBot="1" x14ac:dyDescent="0.3">
      <c r="A10" s="519" t="s">
        <v>272</v>
      </c>
      <c r="B10" s="520"/>
    </row>
    <row r="11" spans="1:2" ht="19.5" thickBot="1" x14ac:dyDescent="0.3">
      <c r="A11" s="519" t="s">
        <v>273</v>
      </c>
      <c r="B11" s="520"/>
    </row>
    <row r="12" spans="1:2" ht="49.5" thickBot="1" x14ac:dyDescent="0.3">
      <c r="A12" s="521" t="s">
        <v>274</v>
      </c>
      <c r="B12" s="520"/>
    </row>
    <row r="13" spans="1:2" ht="17.25" thickBot="1" x14ac:dyDescent="0.3">
      <c r="A13" s="519" t="s">
        <v>275</v>
      </c>
      <c r="B13" s="520"/>
    </row>
    <row r="14" spans="1:2" ht="17.25" thickBot="1" x14ac:dyDescent="0.3">
      <c r="A14" s="519" t="s">
        <v>276</v>
      </c>
      <c r="B14" s="520"/>
    </row>
    <row r="15" spans="1:2" ht="16.5" x14ac:dyDescent="0.25">
      <c r="A15" s="522" t="s">
        <v>277</v>
      </c>
    </row>
    <row r="16" spans="1:2" ht="20.25" x14ac:dyDescent="0.25">
      <c r="A16" s="515" t="s">
        <v>278</v>
      </c>
    </row>
    <row r="17" spans="1:2" ht="15.75" thickBot="1" x14ac:dyDescent="0.3">
      <c r="A17" s="523"/>
    </row>
    <row r="18" spans="1:2" ht="17.25" thickBot="1" x14ac:dyDescent="0.3">
      <c r="A18" s="553" t="s">
        <v>279</v>
      </c>
      <c r="B18" s="554"/>
    </row>
    <row r="19" spans="1:2" ht="17.25" thickBot="1" x14ac:dyDescent="0.3">
      <c r="A19" s="519" t="s">
        <v>280</v>
      </c>
      <c r="B19" s="520"/>
    </row>
    <row r="20" spans="1:2" ht="17.25" thickBot="1" x14ac:dyDescent="0.3">
      <c r="A20" s="519" t="s">
        <v>281</v>
      </c>
      <c r="B20" s="520"/>
    </row>
    <row r="21" spans="1:2" ht="18.75" x14ac:dyDescent="0.25">
      <c r="A21" s="524"/>
    </row>
    <row r="22" spans="1:2" ht="20.25" x14ac:dyDescent="0.25">
      <c r="A22" s="515" t="s">
        <v>282</v>
      </c>
    </row>
    <row r="23" spans="1:2" ht="20.25" x14ac:dyDescent="0.25">
      <c r="A23" s="515"/>
    </row>
    <row r="24" spans="1:2" ht="16.5" x14ac:dyDescent="0.25">
      <c r="A24" s="525" t="s">
        <v>283</v>
      </c>
      <c r="B24" t="s">
        <v>284</v>
      </c>
    </row>
    <row r="25" spans="1:2" ht="20.25" x14ac:dyDescent="0.25">
      <c r="A25" s="515"/>
    </row>
    <row r="26" spans="1:2" ht="23.25" x14ac:dyDescent="0.25">
      <c r="A26" s="515" t="s">
        <v>285</v>
      </c>
    </row>
    <row r="27" spans="1:2" ht="20.25" x14ac:dyDescent="0.25">
      <c r="A27" s="515"/>
    </row>
    <row r="28" spans="1:2" ht="33" x14ac:dyDescent="0.25">
      <c r="A28" s="526" t="s">
        <v>286</v>
      </c>
    </row>
    <row r="29" spans="1:2" ht="18.75" x14ac:dyDescent="0.25">
      <c r="A29" s="524"/>
    </row>
    <row r="30" spans="1:2" ht="18.75" x14ac:dyDescent="0.25">
      <c r="A30" s="524" t="s">
        <v>287</v>
      </c>
      <c r="B30" s="526" t="s">
        <v>288</v>
      </c>
    </row>
    <row r="31" spans="1:2" ht="16.5" x14ac:dyDescent="0.25">
      <c r="A31" s="526" t="s">
        <v>289</v>
      </c>
      <c r="B31" s="526" t="s">
        <v>288</v>
      </c>
    </row>
    <row r="32" spans="1:2" ht="16.5" x14ac:dyDescent="0.25">
      <c r="A32" s="526" t="s">
        <v>290</v>
      </c>
      <c r="B32" s="526" t="s">
        <v>288</v>
      </c>
    </row>
    <row r="33" spans="1:2" ht="16.5" x14ac:dyDescent="0.25">
      <c r="A33" s="526"/>
    </row>
    <row r="34" spans="1:2" ht="20.25" x14ac:dyDescent="0.25">
      <c r="A34" s="515" t="s">
        <v>291</v>
      </c>
    </row>
    <row r="35" spans="1:2" ht="20.25" x14ac:dyDescent="0.25">
      <c r="A35" s="515"/>
    </row>
    <row r="36" spans="1:2" ht="16.5" x14ac:dyDescent="0.25">
      <c r="A36" s="526" t="s">
        <v>292</v>
      </c>
    </row>
    <row r="37" spans="1:2" ht="16.5" x14ac:dyDescent="0.25">
      <c r="A37" s="526"/>
    </row>
    <row r="38" spans="1:2" ht="16.5" x14ac:dyDescent="0.25">
      <c r="A38" s="526"/>
    </row>
    <row r="39" spans="1:2" ht="16.5" x14ac:dyDescent="0.25">
      <c r="A39" s="526"/>
    </row>
    <row r="40" spans="1:2" ht="20.25" x14ac:dyDescent="0.25">
      <c r="A40" s="515" t="s">
        <v>293</v>
      </c>
    </row>
    <row r="41" spans="1:2" ht="20.25" x14ac:dyDescent="0.25">
      <c r="A41" s="515"/>
    </row>
    <row r="42" spans="1:2" ht="16.5" x14ac:dyDescent="0.25">
      <c r="A42" s="526" t="s">
        <v>294</v>
      </c>
    </row>
    <row r="43" spans="1:2" ht="16.5" x14ac:dyDescent="0.25">
      <c r="A43" s="526"/>
    </row>
    <row r="44" spans="1:2" ht="20.25" x14ac:dyDescent="0.25">
      <c r="A44" s="515" t="s">
        <v>295</v>
      </c>
    </row>
    <row r="45" spans="1:2" ht="16.5" x14ac:dyDescent="0.25">
      <c r="A45" s="526"/>
    </row>
    <row r="46" spans="1:2" ht="16.5" x14ac:dyDescent="0.25">
      <c r="A46" s="525" t="s">
        <v>417</v>
      </c>
      <c r="B46" s="525"/>
    </row>
    <row r="47" spans="1:2" ht="16.5" x14ac:dyDescent="0.25">
      <c r="A47" s="526"/>
    </row>
    <row r="48" spans="1:2" ht="18.75" x14ac:dyDescent="0.25">
      <c r="A48" s="527" t="s">
        <v>296</v>
      </c>
    </row>
    <row r="49" spans="1:1" ht="18.75" x14ac:dyDescent="0.25">
      <c r="A49" s="527" t="s">
        <v>297</v>
      </c>
    </row>
    <row r="50" spans="1:1" ht="18.75" x14ac:dyDescent="0.25">
      <c r="A50" s="527" t="s">
        <v>298</v>
      </c>
    </row>
    <row r="51" spans="1:1" ht="18.75" x14ac:dyDescent="0.25">
      <c r="A51" s="527" t="s">
        <v>299</v>
      </c>
    </row>
    <row r="52" spans="1:1" ht="16.5" x14ac:dyDescent="0.25">
      <c r="A52" s="527" t="s">
        <v>300</v>
      </c>
    </row>
    <row r="53" spans="1:1" ht="16.5" x14ac:dyDescent="0.25">
      <c r="A53" s="527" t="s">
        <v>301</v>
      </c>
    </row>
  </sheetData>
  <mergeCells count="1">
    <mergeCell ref="A18:B18"/>
  </mergeCells>
  <pageMargins left="0.25" right="0.25" top="0.75" bottom="0.75" header="0.3" footer="0.3"/>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5"/>
  <sheetViews>
    <sheetView workbookViewId="0">
      <selection activeCell="G20" sqref="G20"/>
    </sheetView>
  </sheetViews>
  <sheetFormatPr defaultRowHeight="15" x14ac:dyDescent="0.25"/>
  <cols>
    <col min="1" max="1" width="68.28515625" customWidth="1"/>
    <col min="2" max="2" width="32.5703125" customWidth="1"/>
    <col min="3" max="3" width="9.85546875" customWidth="1"/>
    <col min="4" max="4" width="11.7109375" customWidth="1"/>
    <col min="5" max="5" width="11.140625" bestFit="1" customWidth="1"/>
    <col min="6" max="6" width="15.7109375" style="2" bestFit="1" customWidth="1"/>
    <col min="9" max="9" width="11.140625" bestFit="1" customWidth="1"/>
  </cols>
  <sheetData>
    <row r="1" spans="1:8" ht="25.5" x14ac:dyDescent="0.5">
      <c r="A1" s="555" t="s">
        <v>31</v>
      </c>
      <c r="B1" s="555"/>
      <c r="C1" s="555"/>
      <c r="D1" s="555"/>
      <c r="E1" s="555"/>
      <c r="F1" s="78"/>
      <c r="G1" s="9"/>
      <c r="H1" s="9"/>
    </row>
    <row r="2" spans="1:8" ht="25.5" x14ac:dyDescent="0.5">
      <c r="A2" s="556" t="s">
        <v>257</v>
      </c>
      <c r="B2" s="556"/>
      <c r="C2" s="556"/>
      <c r="D2" s="556"/>
      <c r="E2" s="556"/>
      <c r="F2" s="78"/>
      <c r="G2" s="8"/>
      <c r="H2" s="8"/>
    </row>
    <row r="3" spans="1:8" ht="25.5" x14ac:dyDescent="0.5">
      <c r="B3" s="50"/>
      <c r="C3" s="51"/>
      <c r="D3" s="51"/>
      <c r="E3" s="51"/>
      <c r="F3" s="78"/>
      <c r="G3" s="8"/>
      <c r="H3" s="8"/>
    </row>
    <row r="4" spans="1:8" ht="22.5" x14ac:dyDescent="0.3">
      <c r="A4" s="200" t="s">
        <v>79</v>
      </c>
      <c r="B4" s="105" t="s">
        <v>121</v>
      </c>
      <c r="C4" s="106"/>
      <c r="D4" s="106"/>
      <c r="E4" s="106"/>
      <c r="F4" s="50"/>
    </row>
    <row r="5" spans="1:8" ht="22.5" x14ac:dyDescent="0.3">
      <c r="A5" s="200" t="s">
        <v>80</v>
      </c>
      <c r="B5" s="105" t="s">
        <v>122</v>
      </c>
      <c r="C5" s="105"/>
      <c r="D5" s="105"/>
      <c r="E5" s="105"/>
      <c r="F5" s="50"/>
    </row>
    <row r="6" spans="1:8" ht="23.25" thickBot="1" x14ac:dyDescent="0.35">
      <c r="A6" s="64"/>
      <c r="B6" s="50"/>
      <c r="C6" s="50"/>
      <c r="D6" s="50"/>
      <c r="E6" s="50"/>
      <c r="F6" s="50"/>
    </row>
    <row r="7" spans="1:8" ht="21" x14ac:dyDescent="0.35">
      <c r="A7" s="79" t="s">
        <v>39</v>
      </c>
      <c r="B7" s="12"/>
      <c r="C7" s="12"/>
      <c r="D7" s="13"/>
    </row>
    <row r="8" spans="1:8" ht="23.25" x14ac:dyDescent="0.35">
      <c r="A8" s="14"/>
      <c r="D8" s="15"/>
    </row>
    <row r="9" spans="1:8" ht="22.5" x14ac:dyDescent="0.3">
      <c r="A9" s="241" t="s">
        <v>258</v>
      </c>
      <c r="B9" s="242"/>
      <c r="C9" s="243"/>
      <c r="D9" s="90"/>
      <c r="E9" s="244"/>
      <c r="F9" s="245"/>
      <c r="G9" s="94"/>
    </row>
    <row r="10" spans="1:8" ht="48" x14ac:dyDescent="0.3">
      <c r="A10" s="246" t="s">
        <v>69</v>
      </c>
      <c r="B10" s="247" t="s">
        <v>159</v>
      </c>
      <c r="C10" s="243"/>
      <c r="D10" s="248"/>
      <c r="E10" s="244"/>
      <c r="F10" s="245"/>
      <c r="G10" s="94"/>
    </row>
    <row r="11" spans="1:8" ht="56.45" customHeight="1" x14ac:dyDescent="0.3">
      <c r="A11" s="246" t="s">
        <v>69</v>
      </c>
      <c r="B11" s="247" t="s">
        <v>160</v>
      </c>
      <c r="C11" s="243"/>
      <c r="D11" s="248"/>
      <c r="E11" s="244"/>
      <c r="F11" s="245"/>
      <c r="G11" s="94"/>
    </row>
    <row r="12" spans="1:8" ht="23.25" x14ac:dyDescent="0.35">
      <c r="A12" s="241" t="s">
        <v>260</v>
      </c>
      <c r="B12" s="249"/>
      <c r="C12" s="250"/>
      <c r="D12" s="90"/>
      <c r="E12" s="94"/>
      <c r="F12" s="245"/>
      <c r="G12" s="94"/>
    </row>
    <row r="13" spans="1:8" ht="23.25" x14ac:dyDescent="0.35">
      <c r="A13" s="241" t="s">
        <v>261</v>
      </c>
      <c r="B13" s="249"/>
      <c r="C13" s="250"/>
      <c r="D13" s="90"/>
      <c r="E13" s="94"/>
      <c r="F13" s="245"/>
      <c r="G13" s="94"/>
    </row>
    <row r="14" spans="1:8" ht="23.25" x14ac:dyDescent="0.35">
      <c r="A14" s="241" t="s">
        <v>262</v>
      </c>
      <c r="B14" s="249"/>
      <c r="C14" s="250"/>
      <c r="D14" s="90"/>
      <c r="E14" s="94"/>
      <c r="F14" s="245"/>
      <c r="G14" s="94"/>
    </row>
    <row r="15" spans="1:8" ht="22.5" x14ac:dyDescent="0.3">
      <c r="A15" s="241" t="s">
        <v>263</v>
      </c>
      <c r="B15" s="242"/>
      <c r="C15" s="243"/>
      <c r="D15" s="90"/>
      <c r="E15" s="244"/>
      <c r="F15" s="245"/>
      <c r="G15" s="94"/>
    </row>
    <row r="16" spans="1:8" ht="37.5" customHeight="1" x14ac:dyDescent="0.3">
      <c r="A16" s="241" t="s">
        <v>264</v>
      </c>
      <c r="B16" s="247" t="s">
        <v>83</v>
      </c>
      <c r="C16" s="250"/>
      <c r="D16" s="90"/>
      <c r="E16" s="94"/>
      <c r="F16" s="245"/>
      <c r="G16" s="94"/>
    </row>
    <row r="17" spans="1:7" ht="24.75" customHeight="1" x14ac:dyDescent="0.35">
      <c r="A17" s="241" t="s">
        <v>265</v>
      </c>
      <c r="B17" s="249"/>
      <c r="C17" s="250"/>
      <c r="D17" s="90"/>
      <c r="E17" s="94"/>
      <c r="F17" s="245"/>
      <c r="G17" s="94"/>
    </row>
    <row r="18" spans="1:7" ht="23.25" x14ac:dyDescent="0.35">
      <c r="A18" s="241" t="s">
        <v>70</v>
      </c>
      <c r="B18" s="249"/>
      <c r="C18" s="250"/>
      <c r="D18" s="91"/>
      <c r="E18" s="94"/>
      <c r="F18" s="245"/>
      <c r="G18" s="94"/>
    </row>
    <row r="19" spans="1:7" ht="23.25" x14ac:dyDescent="0.35">
      <c r="A19" s="241" t="s">
        <v>71</v>
      </c>
      <c r="B19" s="249"/>
      <c r="C19" s="250"/>
      <c r="D19" s="91"/>
      <c r="E19" s="94"/>
      <c r="F19" s="245"/>
      <c r="G19" s="94"/>
    </row>
    <row r="20" spans="1:7" ht="23.25" x14ac:dyDescent="0.35">
      <c r="A20" s="251"/>
      <c r="B20" s="252"/>
      <c r="C20" s="253"/>
      <c r="D20" s="197"/>
      <c r="E20" s="94"/>
      <c r="F20" s="245"/>
      <c r="G20" s="94"/>
    </row>
    <row r="21" spans="1:7" ht="63.75" thickBot="1" x14ac:dyDescent="0.4">
      <c r="A21" s="254" t="s">
        <v>302</v>
      </c>
      <c r="B21" s="255"/>
      <c r="C21" s="256"/>
      <c r="D21" s="92"/>
      <c r="E21" s="94"/>
      <c r="F21" s="245"/>
      <c r="G21" s="94"/>
    </row>
    <row r="22" spans="1:7" ht="22.5" x14ac:dyDescent="0.3">
      <c r="A22" s="241" t="s">
        <v>259</v>
      </c>
      <c r="B22" s="242"/>
      <c r="C22" s="243"/>
      <c r="D22" s="90"/>
      <c r="E22" s="244"/>
      <c r="F22" s="245"/>
      <c r="G22" s="94"/>
    </row>
    <row r="23" spans="1:7" ht="21" x14ac:dyDescent="0.35">
      <c r="A23" s="257"/>
      <c r="B23" s="258"/>
      <c r="C23" s="94"/>
      <c r="D23" s="94"/>
      <c r="E23" s="94"/>
      <c r="F23" s="245"/>
      <c r="G23" s="94"/>
    </row>
    <row r="24" spans="1:7" x14ac:dyDescent="0.25">
      <c r="A24" s="259" t="s">
        <v>219</v>
      </c>
      <c r="B24" s="260"/>
      <c r="C24" s="260"/>
      <c r="D24" s="260"/>
      <c r="E24" s="260"/>
      <c r="F24" s="261"/>
      <c r="G24" s="262"/>
    </row>
    <row r="25" spans="1:7" x14ac:dyDescent="0.25">
      <c r="A25" s="263" t="s">
        <v>181</v>
      </c>
      <c r="B25" s="264"/>
      <c r="C25" s="264"/>
      <c r="D25" s="264"/>
      <c r="E25" s="264"/>
      <c r="F25" s="264"/>
      <c r="G25" s="265"/>
    </row>
    <row r="26" spans="1:7" x14ac:dyDescent="0.25">
      <c r="A26" s="263" t="s">
        <v>182</v>
      </c>
      <c r="B26" s="264"/>
      <c r="C26" s="264"/>
      <c r="D26" s="264"/>
      <c r="E26" s="264"/>
      <c r="F26" s="264"/>
      <c r="G26" s="265"/>
    </row>
    <row r="27" spans="1:7" x14ac:dyDescent="0.25">
      <c r="A27" s="263" t="s">
        <v>59</v>
      </c>
      <c r="B27" s="264"/>
      <c r="C27" s="264"/>
      <c r="D27" s="264"/>
      <c r="E27" s="264"/>
      <c r="F27" s="264"/>
      <c r="G27" s="265"/>
    </row>
    <row r="28" spans="1:7" x14ac:dyDescent="0.25">
      <c r="A28" s="263" t="s">
        <v>183</v>
      </c>
      <c r="B28" s="264"/>
      <c r="C28" s="264"/>
      <c r="D28" s="264"/>
      <c r="E28" s="264"/>
      <c r="F28" s="264"/>
      <c r="G28" s="265"/>
    </row>
    <row r="29" spans="1:7" x14ac:dyDescent="0.25">
      <c r="A29" s="266" t="s">
        <v>184</v>
      </c>
      <c r="B29" s="267"/>
      <c r="C29" s="267"/>
      <c r="D29" s="267"/>
      <c r="E29" s="267"/>
      <c r="F29" s="267"/>
      <c r="G29" s="268"/>
    </row>
    <row r="30" spans="1:7" x14ac:dyDescent="0.25">
      <c r="A30" s="264"/>
      <c r="B30" s="264"/>
      <c r="C30" s="264"/>
      <c r="D30" s="264"/>
      <c r="E30" s="264"/>
      <c r="F30" s="264"/>
      <c r="G30" s="264"/>
    </row>
    <row r="31" spans="1:7" ht="18.75" x14ac:dyDescent="0.3">
      <c r="A31" s="557" t="s">
        <v>32</v>
      </c>
      <c r="B31" s="558"/>
      <c r="C31" s="558"/>
      <c r="D31" s="558"/>
      <c r="E31" s="558"/>
      <c r="F31" s="558"/>
      <c r="G31" s="558"/>
    </row>
    <row r="32" spans="1:7" ht="18.75" x14ac:dyDescent="0.3">
      <c r="A32" s="269"/>
      <c r="B32" s="270"/>
      <c r="C32" s="270"/>
      <c r="D32" s="270"/>
      <c r="E32" s="270"/>
      <c r="F32" s="270"/>
      <c r="G32" s="270"/>
    </row>
    <row r="33" spans="1:7" x14ac:dyDescent="0.25">
      <c r="A33" s="259" t="s">
        <v>19</v>
      </c>
      <c r="B33" s="271" t="s">
        <v>21</v>
      </c>
      <c r="C33" s="272" t="s">
        <v>266</v>
      </c>
      <c r="D33" s="273"/>
      <c r="E33" s="272" t="s">
        <v>18</v>
      </c>
      <c r="F33" s="274" t="s">
        <v>17</v>
      </c>
      <c r="G33" s="94"/>
    </row>
    <row r="34" spans="1:7" x14ac:dyDescent="0.25">
      <c r="A34" s="275"/>
      <c r="B34" s="276"/>
      <c r="C34" s="277"/>
      <c r="D34" s="278"/>
      <c r="E34" s="279" t="s">
        <v>20</v>
      </c>
      <c r="F34" s="280" t="s">
        <v>20</v>
      </c>
      <c r="G34" s="94"/>
    </row>
    <row r="35" spans="1:7" x14ac:dyDescent="0.25">
      <c r="A35" s="94"/>
      <c r="B35" s="94"/>
      <c r="C35" s="94"/>
      <c r="D35" s="94"/>
      <c r="E35" s="94"/>
      <c r="F35" s="245"/>
      <c r="G35" s="94"/>
    </row>
    <row r="36" spans="1:7" x14ac:dyDescent="0.25">
      <c r="A36" s="264" t="s">
        <v>415</v>
      </c>
      <c r="B36" s="281"/>
      <c r="C36" s="282" t="s">
        <v>15</v>
      </c>
      <c r="D36" s="94"/>
      <c r="E36" s="283"/>
      <c r="F36" s="284"/>
      <c r="G36" s="94"/>
    </row>
    <row r="37" spans="1:7" x14ac:dyDescent="0.25">
      <c r="A37" s="285" t="s">
        <v>22</v>
      </c>
      <c r="B37" s="281">
        <v>2023</v>
      </c>
      <c r="C37" s="286">
        <v>276</v>
      </c>
      <c r="D37" s="287">
        <f>C37*(D9)*0.3333</f>
        <v>0</v>
      </c>
      <c r="E37" s="288"/>
      <c r="F37" s="549"/>
      <c r="G37" s="94"/>
    </row>
    <row r="38" spans="1:7" x14ac:dyDescent="0.25">
      <c r="A38" s="285" t="s">
        <v>23</v>
      </c>
      <c r="B38" s="281">
        <v>2024</v>
      </c>
      <c r="C38" s="286">
        <v>276</v>
      </c>
      <c r="D38" s="290">
        <f>C38*(D9)*0.6667</f>
        <v>0</v>
      </c>
      <c r="E38" s="288"/>
      <c r="F38" s="549"/>
      <c r="G38" s="94"/>
    </row>
    <row r="39" spans="1:7" x14ac:dyDescent="0.25">
      <c r="A39" s="94"/>
      <c r="B39" s="281"/>
      <c r="C39" s="286"/>
      <c r="D39" s="287"/>
      <c r="E39" s="291">
        <f>(D37+D38)*0.75</f>
        <v>0</v>
      </c>
      <c r="F39" s="549"/>
      <c r="G39" s="94"/>
    </row>
    <row r="40" spans="1:7" x14ac:dyDescent="0.25">
      <c r="A40" s="94"/>
      <c r="B40" s="281"/>
      <c r="C40" s="286"/>
      <c r="D40" s="287"/>
      <c r="E40" s="291"/>
      <c r="F40" s="549"/>
      <c r="G40" s="94"/>
    </row>
    <row r="41" spans="1:7" x14ac:dyDescent="0.25">
      <c r="A41" s="293" t="s">
        <v>185</v>
      </c>
      <c r="B41" s="281"/>
      <c r="C41" s="286"/>
      <c r="D41" s="287"/>
      <c r="E41" s="291"/>
      <c r="F41" s="549"/>
      <c r="G41" s="94"/>
    </row>
    <row r="42" spans="1:7" x14ac:dyDescent="0.25">
      <c r="A42" s="285" t="s">
        <v>22</v>
      </c>
      <c r="B42" s="281">
        <v>2023</v>
      </c>
      <c r="C42" s="286">
        <v>0</v>
      </c>
      <c r="D42" s="287">
        <v>0</v>
      </c>
      <c r="E42" s="288"/>
      <c r="F42" s="549"/>
      <c r="G42" s="94"/>
    </row>
    <row r="43" spans="1:7" x14ac:dyDescent="0.25">
      <c r="A43" s="285" t="s">
        <v>23</v>
      </c>
      <c r="B43" s="281">
        <v>2024</v>
      </c>
      <c r="C43" s="286">
        <v>0</v>
      </c>
      <c r="D43" s="290">
        <v>0</v>
      </c>
      <c r="E43" s="294">
        <f>D42+D43</f>
        <v>0</v>
      </c>
      <c r="F43" s="550"/>
      <c r="G43" s="94"/>
    </row>
    <row r="44" spans="1:7" x14ac:dyDescent="0.25">
      <c r="A44" s="295" t="s">
        <v>72</v>
      </c>
      <c r="B44" s="296"/>
      <c r="C44" s="297"/>
      <c r="D44" s="287"/>
      <c r="E44" s="291"/>
      <c r="F44" s="548">
        <f>E39+E43+E40</f>
        <v>0</v>
      </c>
      <c r="G44" s="94"/>
    </row>
    <row r="45" spans="1:7" x14ac:dyDescent="0.25">
      <c r="A45" s="281"/>
      <c r="B45" s="281"/>
      <c r="C45" s="286"/>
      <c r="D45" s="291"/>
      <c r="E45" s="287"/>
      <c r="F45" s="550"/>
      <c r="G45" s="94"/>
    </row>
    <row r="46" spans="1:7" x14ac:dyDescent="0.25">
      <c r="A46" s="292" t="s">
        <v>416</v>
      </c>
      <c r="B46" s="281">
        <v>2023</v>
      </c>
      <c r="C46" s="286">
        <v>122.5</v>
      </c>
      <c r="D46" s="291"/>
      <c r="E46" s="287">
        <f>C46*(D9)*0.3333</f>
        <v>0</v>
      </c>
      <c r="F46" s="551"/>
      <c r="G46" s="94"/>
    </row>
    <row r="47" spans="1:7" x14ac:dyDescent="0.25">
      <c r="A47" s="285" t="s">
        <v>23</v>
      </c>
      <c r="B47" s="281">
        <v>2024</v>
      </c>
      <c r="C47" s="286">
        <v>122.5</v>
      </c>
      <c r="D47" s="291"/>
      <c r="E47" s="290">
        <f>C47*(D9)*0.6667</f>
        <v>0</v>
      </c>
      <c r="F47" s="550">
        <f>IF((E46+E47)&lt;24500,24500,(E46+E47))*0.75</f>
        <v>18375</v>
      </c>
      <c r="G47" s="94"/>
    </row>
    <row r="48" spans="1:7" x14ac:dyDescent="0.25">
      <c r="A48" s="285"/>
      <c r="B48" s="281"/>
      <c r="C48" s="286"/>
      <c r="D48" s="291"/>
      <c r="E48" s="287"/>
      <c r="F48" s="550"/>
      <c r="G48" s="94"/>
    </row>
    <row r="49" spans="1:7" x14ac:dyDescent="0.25">
      <c r="A49" s="264" t="s">
        <v>161</v>
      </c>
      <c r="B49" s="281"/>
      <c r="C49" s="286">
        <v>24</v>
      </c>
      <c r="D49" s="291"/>
      <c r="E49" s="288"/>
      <c r="F49" s="548">
        <f>C49*D9</f>
        <v>0</v>
      </c>
      <c r="G49" s="94"/>
    </row>
    <row r="50" spans="1:7" x14ac:dyDescent="0.25">
      <c r="A50" s="281"/>
      <c r="B50" s="281"/>
      <c r="C50" s="286"/>
      <c r="D50" s="291"/>
      <c r="E50" s="287"/>
      <c r="F50" s="548"/>
      <c r="G50" s="94"/>
    </row>
    <row r="51" spans="1:7" x14ac:dyDescent="0.25">
      <c r="A51" s="264" t="s">
        <v>220</v>
      </c>
      <c r="B51" s="298">
        <f>D10</f>
        <v>0</v>
      </c>
      <c r="C51" s="286">
        <v>1769</v>
      </c>
      <c r="D51" s="291"/>
      <c r="E51" s="287">
        <f>(C51*B51)</f>
        <v>0</v>
      </c>
      <c r="F51" s="550"/>
      <c r="G51" s="94"/>
    </row>
    <row r="52" spans="1:7" x14ac:dyDescent="0.25">
      <c r="A52" s="299" t="s">
        <v>38</v>
      </c>
      <c r="B52" s="300">
        <f>D11</f>
        <v>0</v>
      </c>
      <c r="C52" s="286">
        <v>1592</v>
      </c>
      <c r="D52" s="291"/>
      <c r="E52" s="290">
        <f>(C52*B52)</f>
        <v>0</v>
      </c>
      <c r="F52" s="550">
        <f>E51+E52</f>
        <v>0</v>
      </c>
      <c r="G52" s="94"/>
    </row>
    <row r="53" spans="1:7" x14ac:dyDescent="0.25">
      <c r="A53" s="299"/>
      <c r="B53" s="301"/>
      <c r="C53" s="286"/>
      <c r="D53" s="291"/>
      <c r="E53" s="287"/>
      <c r="F53" s="550"/>
      <c r="G53" s="94"/>
    </row>
    <row r="54" spans="1:7" x14ac:dyDescent="0.25">
      <c r="A54" s="302" t="s">
        <v>64</v>
      </c>
      <c r="B54" s="301"/>
      <c r="C54" s="286"/>
      <c r="D54" s="291"/>
      <c r="E54" s="287"/>
      <c r="F54" s="550"/>
      <c r="G54" s="94"/>
    </row>
    <row r="55" spans="1:7" x14ac:dyDescent="0.25">
      <c r="A55" s="264" t="s">
        <v>29</v>
      </c>
      <c r="B55" s="281">
        <f>D12</f>
        <v>0</v>
      </c>
      <c r="C55" s="286">
        <v>151</v>
      </c>
      <c r="D55" s="291"/>
      <c r="E55" s="289"/>
      <c r="F55" s="549">
        <f>C55*B55</f>
        <v>0</v>
      </c>
      <c r="G55" s="94"/>
    </row>
    <row r="56" spans="1:7" x14ac:dyDescent="0.25">
      <c r="A56" s="264" t="s">
        <v>30</v>
      </c>
      <c r="B56" s="281">
        <f>D13</f>
        <v>0</v>
      </c>
      <c r="C56" s="286">
        <v>60</v>
      </c>
      <c r="D56" s="291"/>
      <c r="E56" s="288"/>
      <c r="F56" s="549">
        <f>C56*B56</f>
        <v>0</v>
      </c>
      <c r="G56" s="94"/>
    </row>
    <row r="57" spans="1:7" x14ac:dyDescent="0.25">
      <c r="A57" s="264" t="s">
        <v>27</v>
      </c>
      <c r="B57" s="281">
        <f>D14</f>
        <v>0</v>
      </c>
      <c r="C57" s="286">
        <v>95</v>
      </c>
      <c r="D57" s="291"/>
      <c r="E57" s="289"/>
      <c r="F57" s="549">
        <f>C57*B57</f>
        <v>0</v>
      </c>
      <c r="G57" s="94"/>
    </row>
    <row r="58" spans="1:7" x14ac:dyDescent="0.25">
      <c r="A58" s="264"/>
      <c r="B58" s="281"/>
      <c r="C58" s="286"/>
      <c r="D58" s="291"/>
      <c r="E58" s="289"/>
      <c r="F58" s="549"/>
      <c r="G58" s="94"/>
    </row>
    <row r="59" spans="1:7" x14ac:dyDescent="0.25">
      <c r="A59" s="264" t="s">
        <v>28</v>
      </c>
      <c r="B59" s="281">
        <f>D15</f>
        <v>0</v>
      </c>
      <c r="C59" s="286">
        <v>13</v>
      </c>
      <c r="D59" s="291"/>
      <c r="E59" s="289"/>
      <c r="F59" s="549">
        <f>C59*B59</f>
        <v>0</v>
      </c>
      <c r="G59" s="94"/>
    </row>
    <row r="60" spans="1:7" x14ac:dyDescent="0.25">
      <c r="A60" s="264"/>
      <c r="B60" s="281"/>
      <c r="C60" s="286"/>
      <c r="D60" s="291"/>
      <c r="E60" s="289"/>
      <c r="F60" s="549"/>
      <c r="G60" s="94"/>
    </row>
    <row r="61" spans="1:7" x14ac:dyDescent="0.25">
      <c r="A61" s="264" t="s">
        <v>16</v>
      </c>
      <c r="B61" s="281">
        <f>D17</f>
        <v>0</v>
      </c>
      <c r="C61" s="286">
        <v>213.5</v>
      </c>
      <c r="D61" s="291"/>
      <c r="E61" s="289"/>
      <c r="F61" s="548">
        <f>C61*B61</f>
        <v>0</v>
      </c>
      <c r="G61" s="94"/>
    </row>
    <row r="62" spans="1:7" x14ac:dyDescent="0.25">
      <c r="A62" s="299"/>
      <c r="B62" s="301"/>
      <c r="C62" s="286"/>
      <c r="D62" s="291"/>
      <c r="E62" s="287"/>
      <c r="F62" s="550"/>
      <c r="G62" s="94"/>
    </row>
    <row r="63" spans="1:7" x14ac:dyDescent="0.25">
      <c r="A63" s="264" t="s">
        <v>63</v>
      </c>
      <c r="B63" s="281">
        <f>D16</f>
        <v>0</v>
      </c>
      <c r="C63" s="286">
        <v>201</v>
      </c>
      <c r="D63" s="291"/>
      <c r="E63" s="287">
        <f>C63*B63</f>
        <v>0</v>
      </c>
      <c r="F63" s="550"/>
      <c r="G63" s="94"/>
    </row>
    <row r="64" spans="1:7" x14ac:dyDescent="0.25">
      <c r="A64" s="264" t="s">
        <v>3</v>
      </c>
      <c r="B64" s="303"/>
      <c r="C64" s="286"/>
      <c r="D64" s="291"/>
      <c r="E64" s="290">
        <f>D19</f>
        <v>0</v>
      </c>
      <c r="F64" s="550"/>
      <c r="G64" s="94"/>
    </row>
    <row r="65" spans="1:7" x14ac:dyDescent="0.25">
      <c r="A65" s="264" t="s">
        <v>25</v>
      </c>
      <c r="B65" s="281"/>
      <c r="C65" s="281"/>
      <c r="D65" s="288"/>
      <c r="E65" s="288"/>
      <c r="F65" s="550">
        <f>SUM(E63:E64)</f>
        <v>0</v>
      </c>
      <c r="G65" s="94"/>
    </row>
    <row r="66" spans="1:7" x14ac:dyDescent="0.25">
      <c r="A66" s="264"/>
      <c r="B66" s="303"/>
      <c r="C66" s="286"/>
      <c r="D66" s="291"/>
      <c r="E66" s="287"/>
      <c r="F66" s="550"/>
      <c r="G66" s="94"/>
    </row>
    <row r="67" spans="1:7" x14ac:dyDescent="0.25">
      <c r="A67" s="302" t="s">
        <v>62</v>
      </c>
      <c r="B67" s="301"/>
      <c r="C67" s="286"/>
      <c r="D67" s="291"/>
      <c r="E67" s="287"/>
      <c r="F67" s="550">
        <f>D18</f>
        <v>0</v>
      </c>
      <c r="G67" s="94"/>
    </row>
    <row r="68" spans="1:7" ht="15.75" thickBot="1" x14ac:dyDescent="0.3">
      <c r="A68" s="302"/>
      <c r="B68" s="301"/>
      <c r="C68" s="286"/>
      <c r="D68" s="291"/>
      <c r="E68" s="287"/>
      <c r="F68" s="550"/>
      <c r="G68" s="94"/>
    </row>
    <row r="69" spans="1:7" ht="19.5" thickBot="1" x14ac:dyDescent="0.35">
      <c r="A69" s="304" t="s">
        <v>40</v>
      </c>
      <c r="B69" s="305"/>
      <c r="C69" s="305"/>
      <c r="D69" s="306"/>
      <c r="E69" s="306"/>
      <c r="F69" s="552">
        <f>SUM(F37:F68)</f>
        <v>18375</v>
      </c>
      <c r="G69" s="94"/>
    </row>
    <row r="71" spans="1:7" x14ac:dyDescent="0.25">
      <c r="A71" s="292" t="s">
        <v>303</v>
      </c>
      <c r="B71" s="528" t="s">
        <v>304</v>
      </c>
      <c r="C71" s="286"/>
      <c r="D71" s="287"/>
      <c r="E71" s="291"/>
      <c r="F71" s="289"/>
      <c r="G71" s="94"/>
    </row>
    <row r="72" spans="1:7" x14ac:dyDescent="0.25">
      <c r="A72" s="285" t="s">
        <v>22</v>
      </c>
      <c r="B72" s="281">
        <v>2023</v>
      </c>
      <c r="C72" s="286">
        <f>276+91+6+122.5</f>
        <v>495.5</v>
      </c>
      <c r="D72" s="287">
        <f>D22*C72*0.3333</f>
        <v>0</v>
      </c>
      <c r="E72" s="288"/>
      <c r="F72" s="289"/>
      <c r="G72" s="94"/>
    </row>
    <row r="73" spans="1:7" x14ac:dyDescent="0.25">
      <c r="A73" s="285" t="s">
        <v>23</v>
      </c>
      <c r="B73" s="281">
        <v>2024</v>
      </c>
      <c r="C73" s="286">
        <f>276+91+6+122.5</f>
        <v>495.5</v>
      </c>
      <c r="D73" s="287">
        <f>D22*C73*0.6667</f>
        <v>0</v>
      </c>
      <c r="E73" s="288"/>
      <c r="F73" s="548">
        <f>(D72+D73)*0.75</f>
        <v>0</v>
      </c>
      <c r="G73" s="94"/>
    </row>
    <row r="75" spans="1:7"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24"/>
  <sheetViews>
    <sheetView zoomScale="85" zoomScaleNormal="85" workbookViewId="0">
      <selection activeCell="H111" sqref="H111:H123"/>
    </sheetView>
  </sheetViews>
  <sheetFormatPr defaultRowHeight="15" x14ac:dyDescent="0.25"/>
  <cols>
    <col min="1" max="1" width="2.85546875" customWidth="1"/>
    <col min="2" max="2" width="16.5703125" customWidth="1"/>
    <col min="3" max="3" width="31.7109375" customWidth="1"/>
    <col min="4" max="4" width="9.140625" customWidth="1"/>
    <col min="6" max="6" width="23.140625" customWidth="1"/>
    <col min="7" max="7" width="12.28515625" style="7" customWidth="1"/>
  </cols>
  <sheetData>
    <row r="1" spans="1:7" ht="15.75" thickBot="1" x14ac:dyDescent="0.3"/>
    <row r="2" spans="1:7" ht="21.75" thickBot="1" x14ac:dyDescent="0.4">
      <c r="B2" s="562" t="s">
        <v>26</v>
      </c>
      <c r="C2" s="563"/>
      <c r="D2" s="563"/>
      <c r="E2" s="563"/>
      <c r="F2" s="563"/>
      <c r="G2" s="564"/>
    </row>
    <row r="3" spans="1:7" ht="21" thickBot="1" x14ac:dyDescent="0.35">
      <c r="B3" s="565" t="str">
        <f>'2. Budget Grant Calculation'!A2</f>
        <v>PPP School Budget 2023/2024</v>
      </c>
      <c r="C3" s="566"/>
      <c r="D3" s="566"/>
      <c r="E3" s="566"/>
      <c r="F3" s="566"/>
      <c r="G3" s="567"/>
    </row>
    <row r="4" spans="1:7" ht="21" thickBot="1" x14ac:dyDescent="0.35">
      <c r="B4" s="198"/>
      <c r="C4" s="198"/>
      <c r="D4" s="198"/>
      <c r="E4" s="198"/>
      <c r="F4" s="198"/>
      <c r="G4" s="198"/>
    </row>
    <row r="5" spans="1:7" ht="21" customHeight="1" x14ac:dyDescent="0.3">
      <c r="A5" s="49"/>
      <c r="B5" s="59" t="s">
        <v>60</v>
      </c>
      <c r="C5" s="89" t="str">
        <f>'2. Budget Grant Calculation'!B4</f>
        <v>Community and Comprehensive School</v>
      </c>
      <c r="D5" s="83"/>
      <c r="E5" s="84"/>
      <c r="F5" s="85"/>
      <c r="G5" s="27"/>
    </row>
    <row r="6" spans="1:7" ht="21" customHeight="1" thickBot="1" x14ac:dyDescent="0.35">
      <c r="A6" s="49"/>
      <c r="B6" s="60" t="s">
        <v>61</v>
      </c>
      <c r="C6" s="60" t="str">
        <f>'2. Budget Grant Calculation'!B5</f>
        <v>654321U</v>
      </c>
      <c r="D6" s="86"/>
      <c r="E6" s="87"/>
      <c r="F6" s="88"/>
      <c r="G6" s="27"/>
    </row>
    <row r="7" spans="1:7" ht="18.75" customHeight="1" x14ac:dyDescent="0.3">
      <c r="B7" s="4"/>
      <c r="C7" s="5"/>
      <c r="D7" s="3"/>
      <c r="E7" s="3"/>
      <c r="F7" s="3"/>
    </row>
    <row r="8" spans="1:7" x14ac:dyDescent="0.25">
      <c r="B8" s="65" t="s">
        <v>42</v>
      </c>
      <c r="C8" s="66"/>
      <c r="D8" s="67"/>
      <c r="E8" s="68"/>
      <c r="F8" s="69"/>
      <c r="G8" s="70"/>
    </row>
    <row r="9" spans="1:7" ht="18" customHeight="1" x14ac:dyDescent="0.25">
      <c r="B9" s="71" t="s">
        <v>43</v>
      </c>
      <c r="C9" s="72"/>
      <c r="D9" s="73"/>
      <c r="E9" s="74"/>
      <c r="F9" s="75"/>
      <c r="G9" s="76"/>
    </row>
    <row r="10" spans="1:7" ht="18" customHeight="1" thickBot="1" x14ac:dyDescent="0.3">
      <c r="B10" s="19"/>
      <c r="C10" s="20"/>
      <c r="D10" s="19"/>
      <c r="E10" s="1"/>
    </row>
    <row r="11" spans="1:7" ht="19.5" thickBot="1" x14ac:dyDescent="0.35">
      <c r="B11" s="571" t="s">
        <v>0</v>
      </c>
      <c r="C11" s="572"/>
      <c r="D11" s="572"/>
      <c r="E11" s="572"/>
      <c r="F11" s="572"/>
      <c r="G11" s="573"/>
    </row>
    <row r="12" spans="1:7" ht="15.75" thickBot="1" x14ac:dyDescent="0.3">
      <c r="B12" s="307"/>
      <c r="C12" s="308"/>
      <c r="D12" s="308"/>
      <c r="E12" s="308"/>
      <c r="F12" s="308"/>
      <c r="G12" s="309"/>
    </row>
    <row r="13" spans="1:7" ht="15.75" thickBot="1" x14ac:dyDescent="0.3">
      <c r="B13" s="310" t="s">
        <v>1</v>
      </c>
      <c r="C13" s="311"/>
      <c r="D13" s="312"/>
      <c r="E13" s="312"/>
      <c r="F13" s="313"/>
      <c r="G13" s="314"/>
    </row>
    <row r="14" spans="1:7" x14ac:dyDescent="0.25">
      <c r="B14" s="315">
        <v>3010</v>
      </c>
      <c r="C14" s="316" t="s">
        <v>123</v>
      </c>
      <c r="D14" s="317"/>
      <c r="E14" s="317"/>
      <c r="F14" s="318"/>
      <c r="G14" s="319">
        <f>'2. Budget Grant Calculation'!F44</f>
        <v>0</v>
      </c>
    </row>
    <row r="15" spans="1:7" x14ac:dyDescent="0.25">
      <c r="B15" s="320">
        <v>3030</v>
      </c>
      <c r="C15" s="321" t="s">
        <v>124</v>
      </c>
      <c r="D15" s="325"/>
      <c r="E15" s="322"/>
      <c r="F15" s="323"/>
      <c r="G15" s="326">
        <f>'2. Budget Grant Calculation'!D21</f>
        <v>0</v>
      </c>
    </row>
    <row r="16" spans="1:7" x14ac:dyDescent="0.25">
      <c r="B16" s="320">
        <v>3050</v>
      </c>
      <c r="C16" s="321" t="s">
        <v>221</v>
      </c>
      <c r="D16" s="322"/>
      <c r="E16" s="322"/>
      <c r="F16" s="323"/>
      <c r="G16" s="326">
        <f>'2. Budget Grant Calculation'!F47</f>
        <v>18375</v>
      </c>
    </row>
    <row r="17" spans="2:7" x14ac:dyDescent="0.25">
      <c r="B17" s="320">
        <v>3140</v>
      </c>
      <c r="C17" s="321" t="s">
        <v>162</v>
      </c>
      <c r="D17" s="322"/>
      <c r="E17" s="322"/>
      <c r="F17" s="323"/>
      <c r="G17" s="327"/>
    </row>
    <row r="18" spans="2:7" x14ac:dyDescent="0.25">
      <c r="B18" s="224">
        <v>3150</v>
      </c>
      <c r="C18" s="223" t="s">
        <v>133</v>
      </c>
      <c r="D18" s="322"/>
      <c r="E18" s="322"/>
      <c r="F18" s="323"/>
      <c r="G18" s="326">
        <f>'2. Budget Grant Calculation'!F49</f>
        <v>0</v>
      </c>
    </row>
    <row r="19" spans="2:7" x14ac:dyDescent="0.25">
      <c r="B19" s="224">
        <v>3155</v>
      </c>
      <c r="C19" s="223" t="s">
        <v>305</v>
      </c>
      <c r="D19" s="322"/>
      <c r="E19" s="322"/>
      <c r="F19" s="323"/>
      <c r="G19" s="328"/>
    </row>
    <row r="20" spans="2:7" x14ac:dyDescent="0.25">
      <c r="B20" s="224">
        <v>3170</v>
      </c>
      <c r="C20" s="223" t="s">
        <v>33</v>
      </c>
      <c r="D20" s="322"/>
      <c r="E20" s="322"/>
      <c r="F20" s="323"/>
      <c r="G20" s="328"/>
    </row>
    <row r="21" spans="2:7" x14ac:dyDescent="0.25">
      <c r="B21" s="224">
        <v>3190</v>
      </c>
      <c r="C21" s="223" t="s">
        <v>65</v>
      </c>
      <c r="D21" s="322"/>
      <c r="E21" s="322"/>
      <c r="F21" s="323"/>
      <c r="G21" s="329">
        <f>'2. Budget Grant Calculation'!F56</f>
        <v>0</v>
      </c>
    </row>
    <row r="22" spans="2:7" x14ac:dyDescent="0.25">
      <c r="B22" s="224">
        <v>3200</v>
      </c>
      <c r="C22" s="223" t="s">
        <v>134</v>
      </c>
      <c r="D22" s="322"/>
      <c r="E22" s="322"/>
      <c r="F22" s="323"/>
      <c r="G22" s="329">
        <f>'2. Budget Grant Calculation'!F57</f>
        <v>0</v>
      </c>
    </row>
    <row r="23" spans="2:7" x14ac:dyDescent="0.25">
      <c r="B23" s="224">
        <v>3210</v>
      </c>
      <c r="C23" s="223" t="s">
        <v>135</v>
      </c>
      <c r="D23" s="322"/>
      <c r="E23" s="322"/>
      <c r="F23" s="323"/>
      <c r="G23" s="329">
        <f>'2. Budget Grant Calculation'!F55</f>
        <v>0</v>
      </c>
    </row>
    <row r="24" spans="2:7" x14ac:dyDescent="0.25">
      <c r="B24" s="224">
        <v>3220</v>
      </c>
      <c r="C24" s="223" t="s">
        <v>2</v>
      </c>
      <c r="D24" s="322"/>
      <c r="E24" s="322"/>
      <c r="F24" s="323"/>
      <c r="G24" s="326">
        <f>'2. Budget Grant Calculation'!F61</f>
        <v>0</v>
      </c>
    </row>
    <row r="25" spans="2:7" x14ac:dyDescent="0.25">
      <c r="B25" s="224">
        <v>3230</v>
      </c>
      <c r="C25" s="223" t="s">
        <v>127</v>
      </c>
      <c r="D25" s="322"/>
      <c r="E25" s="322"/>
      <c r="F25" s="323"/>
      <c r="G25" s="324"/>
    </row>
    <row r="26" spans="2:7" x14ac:dyDescent="0.25">
      <c r="B26" s="224">
        <v>3240</v>
      </c>
      <c r="C26" s="223" t="s">
        <v>136</v>
      </c>
      <c r="D26" s="322"/>
      <c r="E26" s="322"/>
      <c r="F26" s="323"/>
      <c r="G26" s="326">
        <f>'2. Budget Grant Calculation'!F52</f>
        <v>0</v>
      </c>
    </row>
    <row r="27" spans="2:7" x14ac:dyDescent="0.25">
      <c r="B27" s="224">
        <v>3245</v>
      </c>
      <c r="C27" s="223" t="s">
        <v>113</v>
      </c>
      <c r="D27" s="322"/>
      <c r="E27" s="322"/>
      <c r="F27" s="323"/>
      <c r="G27" s="329">
        <f>'2. Budget Grant Calculation'!F59</f>
        <v>0</v>
      </c>
    </row>
    <row r="28" spans="2:7" x14ac:dyDescent="0.25">
      <c r="B28" s="330">
        <v>3255</v>
      </c>
      <c r="C28" s="331" t="s">
        <v>306</v>
      </c>
      <c r="D28" s="322"/>
      <c r="E28" s="322"/>
      <c r="F28" s="323"/>
      <c r="G28" s="324"/>
    </row>
    <row r="29" spans="2:7" x14ac:dyDescent="0.25">
      <c r="B29" s="330">
        <v>3260</v>
      </c>
      <c r="C29" s="331" t="s">
        <v>163</v>
      </c>
      <c r="D29" s="322"/>
      <c r="E29" s="322"/>
      <c r="F29" s="323"/>
      <c r="G29" s="324"/>
    </row>
    <row r="30" spans="2:7" x14ac:dyDescent="0.25">
      <c r="B30" s="224">
        <v>3270</v>
      </c>
      <c r="C30" s="223" t="s">
        <v>66</v>
      </c>
      <c r="D30" s="322"/>
      <c r="E30" s="322"/>
      <c r="F30" s="323"/>
      <c r="G30" s="326">
        <f>'2. Budget Grant Calculation'!F67</f>
        <v>0</v>
      </c>
    </row>
    <row r="31" spans="2:7" x14ac:dyDescent="0.25">
      <c r="B31" s="224">
        <v>3275</v>
      </c>
      <c r="C31" s="223" t="s">
        <v>125</v>
      </c>
      <c r="D31" s="322"/>
      <c r="E31" s="322"/>
      <c r="F31" s="323"/>
      <c r="G31" s="327"/>
    </row>
    <row r="32" spans="2:7" x14ac:dyDescent="0.25">
      <c r="B32" s="224">
        <v>3276</v>
      </c>
      <c r="C32" s="223" t="s">
        <v>153</v>
      </c>
      <c r="D32" s="322"/>
      <c r="E32" s="322"/>
      <c r="F32" s="323"/>
      <c r="G32" s="327"/>
    </row>
    <row r="33" spans="2:7" x14ac:dyDescent="0.25">
      <c r="B33" s="224">
        <v>3290</v>
      </c>
      <c r="C33" s="223" t="s">
        <v>164</v>
      </c>
      <c r="D33" s="332"/>
      <c r="E33" s="322"/>
      <c r="F33" s="323"/>
      <c r="G33" s="333">
        <f>'2. Budget Grant Calculation'!F65</f>
        <v>0</v>
      </c>
    </row>
    <row r="34" spans="2:7" x14ac:dyDescent="0.25">
      <c r="B34" s="335">
        <v>3293</v>
      </c>
      <c r="C34" s="336" t="s">
        <v>205</v>
      </c>
      <c r="D34" s="337"/>
      <c r="E34" s="338"/>
      <c r="F34" s="339"/>
      <c r="G34" s="334"/>
    </row>
    <row r="35" spans="2:7" ht="15.75" thickBot="1" x14ac:dyDescent="0.3">
      <c r="B35" s="340">
        <v>3294</v>
      </c>
      <c r="C35" s="341" t="s">
        <v>73</v>
      </c>
      <c r="D35" s="342"/>
      <c r="E35" s="343"/>
      <c r="F35" s="344"/>
      <c r="G35" s="345">
        <v>0</v>
      </c>
    </row>
    <row r="36" spans="2:7" ht="15.75" thickBot="1" x14ac:dyDescent="0.3">
      <c r="B36" s="346" t="s">
        <v>41</v>
      </c>
      <c r="C36" s="347"/>
      <c r="D36" s="348"/>
      <c r="E36" s="348"/>
      <c r="F36" s="349"/>
      <c r="G36" s="350">
        <f>SUM(G14:G35)</f>
        <v>18375</v>
      </c>
    </row>
    <row r="37" spans="2:7" ht="15.75" thickBot="1" x14ac:dyDescent="0.3">
      <c r="B37" s="351"/>
      <c r="C37" s="351"/>
      <c r="D37" s="351"/>
      <c r="E37" s="351"/>
      <c r="F37" s="352"/>
      <c r="G37" s="353"/>
    </row>
    <row r="38" spans="2:7" ht="15.75" thickBot="1" x14ac:dyDescent="0.3">
      <c r="B38" s="354" t="s">
        <v>137</v>
      </c>
      <c r="C38" s="355"/>
      <c r="D38" s="356"/>
      <c r="E38" s="356"/>
      <c r="F38" s="357"/>
      <c r="G38" s="358"/>
    </row>
    <row r="39" spans="2:7" x14ac:dyDescent="0.25">
      <c r="B39" s="359">
        <v>3295</v>
      </c>
      <c r="C39" s="360" t="s">
        <v>114</v>
      </c>
      <c r="D39" s="361"/>
      <c r="E39" s="361"/>
      <c r="F39" s="362"/>
      <c r="G39" s="363">
        <v>0</v>
      </c>
    </row>
    <row r="40" spans="2:7" x14ac:dyDescent="0.25">
      <c r="B40" s="364">
        <v>3296</v>
      </c>
      <c r="C40" s="365" t="s">
        <v>115</v>
      </c>
      <c r="D40" s="366"/>
      <c r="E40" s="366"/>
      <c r="F40" s="367"/>
      <c r="G40" s="368">
        <v>0</v>
      </c>
    </row>
    <row r="41" spans="2:7" x14ac:dyDescent="0.25">
      <c r="B41" s="364">
        <v>3297</v>
      </c>
      <c r="C41" s="365" t="s">
        <v>116</v>
      </c>
      <c r="D41" s="366"/>
      <c r="E41" s="366"/>
      <c r="F41" s="367"/>
      <c r="G41" s="368">
        <v>0</v>
      </c>
    </row>
    <row r="42" spans="2:7" x14ac:dyDescent="0.25">
      <c r="B42" s="364">
        <v>3298</v>
      </c>
      <c r="C42" s="365" t="s">
        <v>117</v>
      </c>
      <c r="D42" s="366"/>
      <c r="E42" s="366"/>
      <c r="F42" s="367"/>
      <c r="G42" s="368">
        <v>0</v>
      </c>
    </row>
    <row r="43" spans="2:7" ht="15.75" thickBot="1" x14ac:dyDescent="0.3">
      <c r="B43" s="369">
        <v>3299</v>
      </c>
      <c r="C43" s="370" t="s">
        <v>118</v>
      </c>
      <c r="D43" s="371"/>
      <c r="E43" s="371"/>
      <c r="F43" s="372"/>
      <c r="G43" s="333">
        <f>'2. Budget Grant Calculation'!F73</f>
        <v>0</v>
      </c>
    </row>
    <row r="44" spans="2:7" ht="15.75" thickBot="1" x14ac:dyDescent="0.3">
      <c r="B44" s="568" t="s">
        <v>119</v>
      </c>
      <c r="C44" s="569"/>
      <c r="D44" s="569"/>
      <c r="E44" s="569"/>
      <c r="F44" s="570"/>
      <c r="G44" s="373">
        <f>SUM(G39:G43)</f>
        <v>0</v>
      </c>
    </row>
    <row r="45" spans="2:7" ht="15.75" thickBot="1" x14ac:dyDescent="0.3">
      <c r="B45" s="374"/>
      <c r="C45" s="375" t="s">
        <v>34</v>
      </c>
      <c r="D45" s="94"/>
      <c r="E45" s="281"/>
      <c r="F45" s="281"/>
      <c r="G45" s="376"/>
    </row>
    <row r="46" spans="2:7" ht="15.75" thickBot="1" x14ac:dyDescent="0.3">
      <c r="B46" s="310" t="s">
        <v>44</v>
      </c>
      <c r="C46" s="311"/>
      <c r="D46" s="312"/>
      <c r="E46" s="312"/>
      <c r="F46" s="313"/>
      <c r="G46" s="377"/>
    </row>
    <row r="47" spans="2:7" x14ac:dyDescent="0.25">
      <c r="B47" s="378">
        <v>3310</v>
      </c>
      <c r="C47" s="223" t="s">
        <v>307</v>
      </c>
      <c r="D47" s="379"/>
      <c r="E47" s="317"/>
      <c r="F47" s="318"/>
      <c r="G47" s="380">
        <v>0</v>
      </c>
    </row>
    <row r="48" spans="2:7" x14ac:dyDescent="0.25">
      <c r="B48" s="224">
        <v>3330</v>
      </c>
      <c r="C48" s="223" t="s">
        <v>308</v>
      </c>
      <c r="D48" s="332"/>
      <c r="E48" s="322"/>
      <c r="F48" s="323"/>
      <c r="G48" s="381">
        <v>0</v>
      </c>
    </row>
    <row r="49" spans="2:7" x14ac:dyDescent="0.25">
      <c r="B49" s="330">
        <v>3335</v>
      </c>
      <c r="C49" s="331" t="s">
        <v>138</v>
      </c>
      <c r="D49" s="332"/>
      <c r="E49" s="322"/>
      <c r="F49" s="323"/>
      <c r="G49" s="381">
        <v>0</v>
      </c>
    </row>
    <row r="50" spans="2:7" x14ac:dyDescent="0.25">
      <c r="B50" s="330">
        <v>3350</v>
      </c>
      <c r="C50" s="382" t="s">
        <v>67</v>
      </c>
      <c r="D50" s="332"/>
      <c r="E50" s="322"/>
      <c r="F50" s="323"/>
      <c r="G50" s="381">
        <v>0</v>
      </c>
    </row>
    <row r="51" spans="2:7" x14ac:dyDescent="0.25">
      <c r="B51" s="330">
        <v>3370</v>
      </c>
      <c r="C51" s="382" t="s">
        <v>128</v>
      </c>
      <c r="D51" s="332"/>
      <c r="E51" s="322"/>
      <c r="F51" s="323"/>
      <c r="G51" s="381">
        <v>0</v>
      </c>
    </row>
    <row r="52" spans="2:7" x14ac:dyDescent="0.25">
      <c r="B52" s="330">
        <v>3375</v>
      </c>
      <c r="C52" s="223" t="s">
        <v>309</v>
      </c>
      <c r="D52" s="332"/>
      <c r="E52" s="322"/>
      <c r="F52" s="323"/>
      <c r="G52" s="381">
        <v>0</v>
      </c>
    </row>
    <row r="53" spans="2:7" x14ac:dyDescent="0.25">
      <c r="B53" s="330">
        <v>3380</v>
      </c>
      <c r="C53" s="223" t="s">
        <v>398</v>
      </c>
      <c r="D53" s="332"/>
      <c r="E53" s="322"/>
      <c r="F53" s="323"/>
      <c r="G53" s="381"/>
    </row>
    <row r="54" spans="2:7" x14ac:dyDescent="0.25">
      <c r="B54" s="330">
        <v>3390</v>
      </c>
      <c r="C54" s="382" t="s">
        <v>35</v>
      </c>
      <c r="D54" s="332"/>
      <c r="E54" s="322"/>
      <c r="F54" s="323"/>
      <c r="G54" s="381">
        <v>0</v>
      </c>
    </row>
    <row r="55" spans="2:7" x14ac:dyDescent="0.25">
      <c r="B55" s="330">
        <v>3395</v>
      </c>
      <c r="C55" s="382" t="s">
        <v>165</v>
      </c>
      <c r="D55" s="332"/>
      <c r="E55" s="322"/>
      <c r="F55" s="323"/>
      <c r="G55" s="381"/>
    </row>
    <row r="56" spans="2:7" x14ac:dyDescent="0.25">
      <c r="B56" s="224">
        <v>3410</v>
      </c>
      <c r="C56" s="223" t="s">
        <v>58</v>
      </c>
      <c r="D56" s="332"/>
      <c r="E56" s="322"/>
      <c r="F56" s="323"/>
      <c r="G56" s="381">
        <v>0</v>
      </c>
    </row>
    <row r="57" spans="2:7" x14ac:dyDescent="0.25">
      <c r="B57" s="224">
        <v>3420</v>
      </c>
      <c r="C57" s="223" t="s">
        <v>4</v>
      </c>
      <c r="D57" s="332"/>
      <c r="E57" s="322"/>
      <c r="F57" s="323"/>
      <c r="G57" s="381">
        <v>0</v>
      </c>
    </row>
    <row r="58" spans="2:7" x14ac:dyDescent="0.25">
      <c r="B58" s="224">
        <v>3430</v>
      </c>
      <c r="C58" s="223" t="s">
        <v>5</v>
      </c>
      <c r="D58" s="332"/>
      <c r="E58" s="322"/>
      <c r="F58" s="323"/>
      <c r="G58" s="381">
        <v>0</v>
      </c>
    </row>
    <row r="59" spans="2:7" x14ac:dyDescent="0.25">
      <c r="B59" s="224">
        <v>3440</v>
      </c>
      <c r="C59" s="223" t="s">
        <v>139</v>
      </c>
      <c r="D59" s="332"/>
      <c r="E59" s="322"/>
      <c r="F59" s="323"/>
      <c r="G59" s="381">
        <v>0</v>
      </c>
    </row>
    <row r="60" spans="2:7" x14ac:dyDescent="0.25">
      <c r="B60" s="224">
        <v>3450</v>
      </c>
      <c r="C60" s="223" t="s">
        <v>129</v>
      </c>
      <c r="D60" s="332"/>
      <c r="E60" s="322"/>
      <c r="F60" s="323"/>
      <c r="G60" s="381">
        <v>0</v>
      </c>
    </row>
    <row r="61" spans="2:7" x14ac:dyDescent="0.25">
      <c r="B61" s="224">
        <v>3460</v>
      </c>
      <c r="C61" s="223" t="s">
        <v>166</v>
      </c>
      <c r="D61" s="332"/>
      <c r="E61" s="322"/>
      <c r="F61" s="323"/>
      <c r="G61" s="381"/>
    </row>
    <row r="62" spans="2:7" x14ac:dyDescent="0.25">
      <c r="B62" s="224">
        <v>3490</v>
      </c>
      <c r="C62" s="223" t="s">
        <v>130</v>
      </c>
      <c r="D62" s="332"/>
      <c r="E62" s="322"/>
      <c r="F62" s="323"/>
      <c r="G62" s="381">
        <v>0</v>
      </c>
    </row>
    <row r="63" spans="2:7" x14ac:dyDescent="0.25">
      <c r="B63" s="330">
        <v>3495</v>
      </c>
      <c r="C63" s="331" t="s">
        <v>36</v>
      </c>
      <c r="D63" s="332"/>
      <c r="E63" s="332"/>
      <c r="F63" s="383"/>
      <c r="G63" s="381">
        <v>0</v>
      </c>
    </row>
    <row r="64" spans="2:7" x14ac:dyDescent="0.25">
      <c r="B64" s="330">
        <v>3500</v>
      </c>
      <c r="C64" s="382" t="s">
        <v>140</v>
      </c>
      <c r="D64" s="332"/>
      <c r="E64" s="332"/>
      <c r="F64" s="383"/>
      <c r="G64" s="381">
        <v>0</v>
      </c>
    </row>
    <row r="65" spans="2:7" x14ac:dyDescent="0.25">
      <c r="B65" s="330">
        <v>3510</v>
      </c>
      <c r="C65" s="382" t="s">
        <v>6</v>
      </c>
      <c r="D65" s="332"/>
      <c r="E65" s="322"/>
      <c r="F65" s="323"/>
      <c r="G65" s="381">
        <v>0</v>
      </c>
    </row>
    <row r="66" spans="2:7" x14ac:dyDescent="0.25">
      <c r="B66" s="330">
        <v>3520</v>
      </c>
      <c r="C66" s="382" t="s">
        <v>141</v>
      </c>
      <c r="D66" s="332"/>
      <c r="E66" s="322"/>
      <c r="F66" s="323"/>
      <c r="G66" s="381">
        <v>0</v>
      </c>
    </row>
    <row r="67" spans="2:7" x14ac:dyDescent="0.25">
      <c r="B67" s="330">
        <v>3530</v>
      </c>
      <c r="C67" s="382" t="s">
        <v>142</v>
      </c>
      <c r="D67" s="332"/>
      <c r="E67" s="322"/>
      <c r="F67" s="323"/>
      <c r="G67" s="381">
        <v>0</v>
      </c>
    </row>
    <row r="68" spans="2:7" x14ac:dyDescent="0.25">
      <c r="B68" s="330">
        <v>3535</v>
      </c>
      <c r="C68" s="331" t="s">
        <v>143</v>
      </c>
      <c r="D68" s="332"/>
      <c r="E68" s="322"/>
      <c r="F68" s="323"/>
      <c r="G68" s="381">
        <v>0</v>
      </c>
    </row>
    <row r="69" spans="2:7" x14ac:dyDescent="0.25">
      <c r="B69" s="224">
        <v>3550</v>
      </c>
      <c r="C69" s="223" t="s">
        <v>310</v>
      </c>
      <c r="D69" s="332"/>
      <c r="E69" s="322"/>
      <c r="F69" s="323"/>
      <c r="G69" s="381">
        <v>0</v>
      </c>
    </row>
    <row r="70" spans="2:7" x14ac:dyDescent="0.25">
      <c r="B70" s="224">
        <v>3570</v>
      </c>
      <c r="C70" s="223" t="s">
        <v>68</v>
      </c>
      <c r="D70" s="332"/>
      <c r="E70" s="322"/>
      <c r="F70" s="323"/>
      <c r="G70" s="381">
        <v>0</v>
      </c>
    </row>
    <row r="71" spans="2:7" x14ac:dyDescent="0.25">
      <c r="B71" s="224">
        <v>3574</v>
      </c>
      <c r="C71" s="223" t="s">
        <v>222</v>
      </c>
      <c r="D71" s="332"/>
      <c r="E71" s="322"/>
      <c r="F71" s="323"/>
      <c r="G71" s="381">
        <v>0</v>
      </c>
    </row>
    <row r="72" spans="2:7" ht="15.75" thickBot="1" x14ac:dyDescent="0.3">
      <c r="B72" s="340">
        <v>3575</v>
      </c>
      <c r="C72" s="341" t="s">
        <v>311</v>
      </c>
      <c r="D72" s="342"/>
      <c r="E72" s="343"/>
      <c r="F72" s="344"/>
      <c r="G72" s="384">
        <v>0</v>
      </c>
    </row>
    <row r="73" spans="2:7" ht="15.75" thickBot="1" x14ac:dyDescent="0.3">
      <c r="B73" s="346" t="s">
        <v>45</v>
      </c>
      <c r="C73" s="347"/>
      <c r="D73" s="348"/>
      <c r="E73" s="348"/>
      <c r="F73" s="349"/>
      <c r="G73" s="350">
        <f>SUM(G47:G72)</f>
        <v>0</v>
      </c>
    </row>
    <row r="74" spans="2:7" ht="15.75" thickBot="1" x14ac:dyDescent="0.3">
      <c r="B74" s="374"/>
      <c r="C74" s="375" t="s">
        <v>34</v>
      </c>
      <c r="D74" s="94"/>
      <c r="E74" s="281"/>
      <c r="F74" s="281"/>
      <c r="G74" s="385"/>
    </row>
    <row r="75" spans="2:7" ht="15.75" thickBot="1" x14ac:dyDescent="0.3">
      <c r="B75" s="354" t="s">
        <v>7</v>
      </c>
      <c r="C75" s="355"/>
      <c r="D75" s="356"/>
      <c r="E75" s="356"/>
      <c r="F75" s="357"/>
      <c r="G75" s="386"/>
    </row>
    <row r="76" spans="2:7" x14ac:dyDescent="0.25">
      <c r="B76" s="80">
        <v>3650</v>
      </c>
      <c r="C76" s="81" t="s">
        <v>223</v>
      </c>
      <c r="D76" s="387"/>
      <c r="E76" s="388"/>
      <c r="F76" s="389"/>
      <c r="G76" s="390"/>
    </row>
    <row r="77" spans="2:7" x14ac:dyDescent="0.25">
      <c r="B77" s="80">
        <v>3700</v>
      </c>
      <c r="C77" s="81" t="s">
        <v>131</v>
      </c>
      <c r="D77" s="387"/>
      <c r="E77" s="388"/>
      <c r="F77" s="389"/>
      <c r="G77" s="391">
        <v>0</v>
      </c>
    </row>
    <row r="78" spans="2:7" x14ac:dyDescent="0.25">
      <c r="B78" s="80">
        <v>3770</v>
      </c>
      <c r="C78" s="81" t="s">
        <v>144</v>
      </c>
      <c r="D78" s="387"/>
      <c r="E78" s="388"/>
      <c r="F78" s="389"/>
      <c r="G78" s="391">
        <v>0</v>
      </c>
    </row>
    <row r="79" spans="2:7" x14ac:dyDescent="0.25">
      <c r="B79" s="80">
        <v>3800</v>
      </c>
      <c r="C79" s="81" t="s">
        <v>8</v>
      </c>
      <c r="D79" s="387"/>
      <c r="E79" s="388"/>
      <c r="F79" s="389"/>
      <c r="G79" s="390">
        <v>0</v>
      </c>
    </row>
    <row r="80" spans="2:7" x14ac:dyDescent="0.25">
      <c r="B80" s="149">
        <v>3850</v>
      </c>
      <c r="C80" s="150" t="s">
        <v>7</v>
      </c>
      <c r="D80" s="392"/>
      <c r="E80" s="393"/>
      <c r="F80" s="394"/>
      <c r="G80" s="391">
        <v>0</v>
      </c>
    </row>
    <row r="81" spans="1:7" x14ac:dyDescent="0.25">
      <c r="B81" s="80">
        <v>3851</v>
      </c>
      <c r="C81" s="81" t="s">
        <v>120</v>
      </c>
      <c r="D81" s="387"/>
      <c r="E81" s="388"/>
      <c r="F81" s="389"/>
      <c r="G81" s="390">
        <v>0</v>
      </c>
    </row>
    <row r="82" spans="1:7" x14ac:dyDescent="0.25">
      <c r="B82" s="149">
        <v>3852</v>
      </c>
      <c r="C82" s="223" t="s">
        <v>312</v>
      </c>
      <c r="D82" s="392"/>
      <c r="E82" s="393"/>
      <c r="F82" s="394"/>
      <c r="G82" s="391">
        <v>0</v>
      </c>
    </row>
    <row r="83" spans="1:7" ht="15.75" thickBot="1" x14ac:dyDescent="0.3">
      <c r="B83" s="80">
        <v>3853</v>
      </c>
      <c r="C83" s="81" t="s">
        <v>313</v>
      </c>
      <c r="D83" s="387"/>
      <c r="E83" s="388"/>
      <c r="F83" s="389"/>
      <c r="G83" s="390">
        <v>0</v>
      </c>
    </row>
    <row r="84" spans="1:7" ht="15.75" thickBot="1" x14ac:dyDescent="0.3">
      <c r="B84" s="354" t="s">
        <v>46</v>
      </c>
      <c r="C84" s="355"/>
      <c r="D84" s="356"/>
      <c r="E84" s="356"/>
      <c r="F84" s="357"/>
      <c r="G84" s="386">
        <f>SUM(G76:G83)</f>
        <v>0</v>
      </c>
    </row>
    <row r="85" spans="1:7" ht="15.75" thickBot="1" x14ac:dyDescent="0.3">
      <c r="B85" s="374"/>
      <c r="C85" s="375" t="s">
        <v>34</v>
      </c>
      <c r="D85" s="94"/>
      <c r="E85" s="281"/>
      <c r="F85" s="281"/>
      <c r="G85" s="376"/>
    </row>
    <row r="86" spans="1:7" ht="15.75" thickBot="1" x14ac:dyDescent="0.3">
      <c r="A86" s="51"/>
      <c r="B86" s="354"/>
      <c r="C86" s="355" t="s">
        <v>9</v>
      </c>
      <c r="D86" s="356"/>
      <c r="E86" s="356"/>
      <c r="F86" s="357"/>
      <c r="G86" s="386">
        <f>G84+G73+G36+G44</f>
        <v>18375</v>
      </c>
    </row>
    <row r="87" spans="1:7" ht="15.75" thickBot="1" x14ac:dyDescent="0.3">
      <c r="B87" s="395"/>
      <c r="C87" s="351"/>
      <c r="D87" s="351"/>
      <c r="E87" s="351"/>
      <c r="F87" s="352"/>
      <c r="G87" s="353"/>
    </row>
    <row r="88" spans="1:7" ht="19.5" thickBot="1" x14ac:dyDescent="0.35">
      <c r="B88" s="574" t="s">
        <v>10</v>
      </c>
      <c r="C88" s="575"/>
      <c r="D88" s="575"/>
      <c r="E88" s="575"/>
      <c r="F88" s="575"/>
      <c r="G88" s="576"/>
    </row>
    <row r="89" spans="1:7" ht="15.75" thickBot="1" x14ac:dyDescent="0.3">
      <c r="B89" s="374"/>
      <c r="C89" s="396"/>
      <c r="D89" s="397"/>
      <c r="E89" s="397"/>
      <c r="F89" s="397"/>
      <c r="G89" s="398"/>
    </row>
    <row r="90" spans="1:7" ht="15.75" thickBot="1" x14ac:dyDescent="0.3">
      <c r="B90" s="559" t="s">
        <v>47</v>
      </c>
      <c r="C90" s="560"/>
      <c r="D90" s="560"/>
      <c r="E90" s="560"/>
      <c r="F90" s="560"/>
      <c r="G90" s="561"/>
    </row>
    <row r="91" spans="1:7" x14ac:dyDescent="0.25">
      <c r="B91" s="399">
        <v>4110</v>
      </c>
      <c r="C91" s="400" t="s">
        <v>314</v>
      </c>
      <c r="D91" s="401"/>
      <c r="E91" s="402"/>
      <c r="F91" s="403"/>
      <c r="G91" s="391"/>
    </row>
    <row r="92" spans="1:7" x14ac:dyDescent="0.25">
      <c r="B92" s="80">
        <v>4111</v>
      </c>
      <c r="C92" s="223" t="s">
        <v>315</v>
      </c>
      <c r="D92" s="387"/>
      <c r="E92" s="388"/>
      <c r="F92" s="389"/>
      <c r="G92" s="391"/>
    </row>
    <row r="93" spans="1:7" x14ac:dyDescent="0.25">
      <c r="B93" s="80">
        <v>4112</v>
      </c>
      <c r="C93" s="81" t="s">
        <v>154</v>
      </c>
      <c r="D93" s="387"/>
      <c r="E93" s="388"/>
      <c r="F93" s="389"/>
      <c r="G93" s="390"/>
    </row>
    <row r="94" spans="1:7" x14ac:dyDescent="0.25">
      <c r="B94" s="80">
        <v>4150</v>
      </c>
      <c r="C94" s="223" t="s">
        <v>316</v>
      </c>
      <c r="D94" s="387"/>
      <c r="E94" s="388"/>
      <c r="F94" s="389"/>
      <c r="G94" s="404">
        <f>G26</f>
        <v>0</v>
      </c>
    </row>
    <row r="95" spans="1:7" x14ac:dyDescent="0.25">
      <c r="B95" s="80">
        <v>4155</v>
      </c>
      <c r="C95" s="223" t="s">
        <v>317</v>
      </c>
      <c r="D95" s="387"/>
      <c r="E95" s="388"/>
      <c r="F95" s="389"/>
      <c r="G95" s="405">
        <f>G28</f>
        <v>0</v>
      </c>
    </row>
    <row r="96" spans="1:7" x14ac:dyDescent="0.25">
      <c r="B96" s="80">
        <v>4170</v>
      </c>
      <c r="C96" s="223" t="s">
        <v>318</v>
      </c>
      <c r="D96" s="387"/>
      <c r="E96" s="388"/>
      <c r="F96" s="389"/>
      <c r="G96" s="390"/>
    </row>
    <row r="97" spans="2:8" x14ac:dyDescent="0.25">
      <c r="B97" s="80">
        <v>4180</v>
      </c>
      <c r="C97" s="223" t="s">
        <v>319</v>
      </c>
      <c r="D97" s="387"/>
      <c r="E97" s="388"/>
      <c r="F97" s="389"/>
      <c r="G97" s="390"/>
    </row>
    <row r="98" spans="2:8" x14ac:dyDescent="0.25">
      <c r="B98" s="80">
        <v>4181</v>
      </c>
      <c r="C98" s="81" t="s">
        <v>167</v>
      </c>
      <c r="D98" s="387"/>
      <c r="E98" s="388"/>
      <c r="F98" s="389"/>
      <c r="G98" s="391"/>
    </row>
    <row r="99" spans="2:8" x14ac:dyDescent="0.25">
      <c r="B99" s="80">
        <v>4190</v>
      </c>
      <c r="C99" s="223" t="s">
        <v>320</v>
      </c>
      <c r="D99" s="387"/>
      <c r="E99" s="388"/>
      <c r="F99" s="389"/>
      <c r="G99" s="406"/>
    </row>
    <row r="100" spans="2:8" x14ac:dyDescent="0.25">
      <c r="B100" s="80">
        <v>4196</v>
      </c>
      <c r="C100" s="223" t="s">
        <v>321</v>
      </c>
      <c r="D100" s="387"/>
      <c r="E100" s="388"/>
      <c r="F100" s="389"/>
      <c r="G100" s="405">
        <f>G35</f>
        <v>0</v>
      </c>
    </row>
    <row r="101" spans="2:8" x14ac:dyDescent="0.25">
      <c r="B101" s="80">
        <v>4198</v>
      </c>
      <c r="C101" s="81" t="s">
        <v>168</v>
      </c>
      <c r="D101" s="387"/>
      <c r="E101" s="388"/>
      <c r="F101" s="389"/>
      <c r="G101" s="390"/>
    </row>
    <row r="102" spans="2:8" ht="15.75" thickBot="1" x14ac:dyDescent="0.3">
      <c r="B102" s="149">
        <v>4199</v>
      </c>
      <c r="C102" s="150" t="s">
        <v>169</v>
      </c>
      <c r="D102" s="392"/>
      <c r="E102" s="393"/>
      <c r="F102" s="394"/>
      <c r="G102" s="407"/>
    </row>
    <row r="103" spans="2:8" ht="15.75" thickBot="1" x14ac:dyDescent="0.3">
      <c r="B103" s="408" t="s">
        <v>56</v>
      </c>
      <c r="C103" s="409"/>
      <c r="D103" s="409"/>
      <c r="E103" s="409"/>
      <c r="F103" s="410"/>
      <c r="G103" s="411">
        <f>SUM(G91:G102)</f>
        <v>0</v>
      </c>
    </row>
    <row r="104" spans="2:8" ht="15.75" thickBot="1" x14ac:dyDescent="0.3">
      <c r="B104" s="374"/>
      <c r="C104" s="375" t="s">
        <v>34</v>
      </c>
      <c r="D104" s="94"/>
      <c r="E104" s="281"/>
      <c r="F104" s="281"/>
      <c r="G104" s="376"/>
    </row>
    <row r="105" spans="2:8" ht="15.75" thickBot="1" x14ac:dyDescent="0.3">
      <c r="B105" s="408" t="s">
        <v>48</v>
      </c>
      <c r="C105" s="409"/>
      <c r="D105" s="409"/>
      <c r="E105" s="409"/>
      <c r="F105" s="409"/>
      <c r="G105" s="412"/>
    </row>
    <row r="106" spans="2:8" x14ac:dyDescent="0.25">
      <c r="B106" s="413">
        <v>4310</v>
      </c>
      <c r="C106" s="223" t="s">
        <v>322</v>
      </c>
      <c r="D106" s="387"/>
      <c r="E106" s="388"/>
      <c r="F106" s="389"/>
      <c r="G106" s="414"/>
    </row>
    <row r="107" spans="2:8" x14ac:dyDescent="0.25">
      <c r="B107" s="80">
        <v>4315</v>
      </c>
      <c r="C107" s="223" t="s">
        <v>399</v>
      </c>
      <c r="D107" s="387"/>
      <c r="E107" s="388"/>
      <c r="F107" s="389"/>
      <c r="G107" s="415"/>
    </row>
    <row r="108" spans="2:8" x14ac:dyDescent="0.25">
      <c r="B108" s="80">
        <v>4330</v>
      </c>
      <c r="C108" s="81" t="s">
        <v>132</v>
      </c>
      <c r="D108" s="387"/>
      <c r="E108" s="388"/>
      <c r="F108" s="389"/>
      <c r="G108" s="415"/>
    </row>
    <row r="109" spans="2:8" x14ac:dyDescent="0.25">
      <c r="B109" s="80">
        <v>4350</v>
      </c>
      <c r="C109" s="223" t="s">
        <v>323</v>
      </c>
      <c r="D109" s="387"/>
      <c r="E109" s="388"/>
      <c r="F109" s="389"/>
      <c r="G109" s="416"/>
    </row>
    <row r="110" spans="2:8" x14ac:dyDescent="0.25">
      <c r="B110" s="80">
        <v>4370</v>
      </c>
      <c r="C110" s="223" t="s">
        <v>324</v>
      </c>
      <c r="D110" s="387"/>
      <c r="E110" s="388"/>
      <c r="F110" s="389"/>
      <c r="G110" s="415"/>
    </row>
    <row r="111" spans="2:8" x14ac:dyDescent="0.25">
      <c r="B111" s="80">
        <v>4390</v>
      </c>
      <c r="C111" s="223" t="s">
        <v>325</v>
      </c>
      <c r="D111" s="387"/>
      <c r="E111" s="388"/>
      <c r="F111" s="389"/>
      <c r="G111" s="416"/>
    </row>
    <row r="112" spans="2:8" x14ac:dyDescent="0.25">
      <c r="B112" s="80">
        <v>4410</v>
      </c>
      <c r="C112" s="223" t="s">
        <v>326</v>
      </c>
      <c r="D112" s="387"/>
      <c r="E112" s="388"/>
      <c r="F112" s="389"/>
      <c r="G112" s="420">
        <f>G25</f>
        <v>0</v>
      </c>
      <c r="H112" s="544"/>
    </row>
    <row r="113" spans="2:8" x14ac:dyDescent="0.25">
      <c r="B113" s="80">
        <v>4420</v>
      </c>
      <c r="C113" s="81" t="s">
        <v>170</v>
      </c>
      <c r="D113" s="387"/>
      <c r="E113" s="388"/>
      <c r="F113" s="389"/>
      <c r="G113" s="415"/>
    </row>
    <row r="114" spans="2:8" x14ac:dyDescent="0.25">
      <c r="B114" s="80">
        <v>4430</v>
      </c>
      <c r="C114" s="223" t="s">
        <v>327</v>
      </c>
      <c r="D114" s="387"/>
      <c r="E114" s="388"/>
      <c r="F114" s="389"/>
      <c r="G114" s="416"/>
    </row>
    <row r="115" spans="2:8" x14ac:dyDescent="0.25">
      <c r="B115" s="80">
        <v>4450</v>
      </c>
      <c r="C115" s="223" t="s">
        <v>328</v>
      </c>
      <c r="D115" s="387"/>
      <c r="E115" s="388"/>
      <c r="F115" s="389"/>
      <c r="G115" s="415"/>
    </row>
    <row r="116" spans="2:8" x14ac:dyDescent="0.25">
      <c r="B116" s="80">
        <v>4470</v>
      </c>
      <c r="C116" s="223" t="s">
        <v>329</v>
      </c>
      <c r="D116" s="387"/>
      <c r="E116" s="388"/>
      <c r="F116" s="389"/>
      <c r="G116" s="416"/>
    </row>
    <row r="117" spans="2:8" x14ac:dyDescent="0.25">
      <c r="B117" s="80">
        <v>4490</v>
      </c>
      <c r="C117" s="223" t="s">
        <v>330</v>
      </c>
      <c r="D117" s="387"/>
      <c r="E117" s="388"/>
      <c r="F117" s="389"/>
      <c r="G117" s="415"/>
    </row>
    <row r="118" spans="2:8" x14ac:dyDescent="0.25">
      <c r="B118" s="80">
        <v>4550</v>
      </c>
      <c r="C118" s="223" t="s">
        <v>331</v>
      </c>
      <c r="D118" s="387"/>
      <c r="E118" s="388"/>
      <c r="F118" s="389"/>
      <c r="G118" s="416"/>
    </row>
    <row r="119" spans="2:8" x14ac:dyDescent="0.25">
      <c r="B119" s="80">
        <v>4570</v>
      </c>
      <c r="C119" s="223" t="s">
        <v>332</v>
      </c>
      <c r="D119" s="387"/>
      <c r="E119" s="388"/>
      <c r="F119" s="389"/>
      <c r="G119" s="415"/>
    </row>
    <row r="120" spans="2:8" x14ac:dyDescent="0.25">
      <c r="B120" s="80">
        <v>4590</v>
      </c>
      <c r="C120" s="223" t="s">
        <v>333</v>
      </c>
      <c r="D120" s="387"/>
      <c r="E120" s="388"/>
      <c r="F120" s="389"/>
      <c r="G120" s="545">
        <f>G22+G47</f>
        <v>0</v>
      </c>
      <c r="H120" s="544"/>
    </row>
    <row r="121" spans="2:8" x14ac:dyDescent="0.25">
      <c r="B121" s="80">
        <v>4610</v>
      </c>
      <c r="C121" s="223" t="s">
        <v>334</v>
      </c>
      <c r="D121" s="387"/>
      <c r="E121" s="388"/>
      <c r="F121" s="389"/>
      <c r="G121" s="415"/>
    </row>
    <row r="122" spans="2:8" x14ac:dyDescent="0.25">
      <c r="B122" s="80">
        <v>4620</v>
      </c>
      <c r="C122" s="223" t="s">
        <v>335</v>
      </c>
      <c r="D122" s="387"/>
      <c r="E122" s="388"/>
      <c r="F122" s="389"/>
      <c r="G122" s="416"/>
    </row>
    <row r="123" spans="2:8" x14ac:dyDescent="0.25">
      <c r="B123" s="80">
        <v>4630</v>
      </c>
      <c r="C123" s="223" t="s">
        <v>336</v>
      </c>
      <c r="D123" s="387"/>
      <c r="E123" s="388"/>
      <c r="F123" s="389"/>
      <c r="G123" s="415"/>
    </row>
    <row r="124" spans="2:8" x14ac:dyDescent="0.25">
      <c r="B124" s="80">
        <v>4635</v>
      </c>
      <c r="C124" s="81" t="s">
        <v>171</v>
      </c>
      <c r="D124" s="387"/>
      <c r="E124" s="388"/>
      <c r="F124" s="389"/>
      <c r="G124" s="415"/>
    </row>
    <row r="125" spans="2:8" x14ac:dyDescent="0.25">
      <c r="B125" s="80">
        <v>4640</v>
      </c>
      <c r="C125" s="223" t="s">
        <v>337</v>
      </c>
      <c r="D125" s="387"/>
      <c r="E125" s="388"/>
      <c r="F125" s="389"/>
      <c r="G125" s="416"/>
    </row>
    <row r="126" spans="2:8" x14ac:dyDescent="0.25">
      <c r="B126" s="80">
        <v>4641</v>
      </c>
      <c r="C126" s="81" t="s">
        <v>338</v>
      </c>
      <c r="D126" s="387"/>
      <c r="E126" s="388"/>
      <c r="F126" s="389"/>
      <c r="G126" s="415"/>
    </row>
    <row r="127" spans="2:8" x14ac:dyDescent="0.25">
      <c r="B127" s="80">
        <v>4650</v>
      </c>
      <c r="C127" s="223" t="s">
        <v>339</v>
      </c>
      <c r="D127" s="387"/>
      <c r="E127" s="388"/>
      <c r="F127" s="389"/>
      <c r="G127" s="415"/>
    </row>
    <row r="128" spans="2:8" x14ac:dyDescent="0.25">
      <c r="B128" s="80">
        <v>4670</v>
      </c>
      <c r="C128" s="223" t="s">
        <v>340</v>
      </c>
      <c r="D128" s="387"/>
      <c r="E128" s="388"/>
      <c r="F128" s="389"/>
      <c r="G128" s="416"/>
    </row>
    <row r="129" spans="2:7" ht="12.6" customHeight="1" x14ac:dyDescent="0.25">
      <c r="B129" s="417">
        <v>4671</v>
      </c>
      <c r="C129" s="223" t="s">
        <v>341</v>
      </c>
      <c r="D129" s="387"/>
      <c r="E129" s="388"/>
      <c r="F129" s="389"/>
      <c r="G129" s="415"/>
    </row>
    <row r="130" spans="2:7" x14ac:dyDescent="0.25">
      <c r="B130" s="417">
        <v>4690</v>
      </c>
      <c r="C130" s="223" t="s">
        <v>342</v>
      </c>
      <c r="D130" s="387"/>
      <c r="E130" s="388"/>
      <c r="F130" s="389"/>
      <c r="G130" s="416"/>
    </row>
    <row r="131" spans="2:7" x14ac:dyDescent="0.25">
      <c r="B131" s="417">
        <v>4710</v>
      </c>
      <c r="C131" s="223" t="s">
        <v>343</v>
      </c>
      <c r="D131" s="387"/>
      <c r="E131" s="388"/>
      <c r="F131" s="389"/>
      <c r="G131" s="415"/>
    </row>
    <row r="132" spans="2:7" x14ac:dyDescent="0.25">
      <c r="B132" s="417">
        <v>4720</v>
      </c>
      <c r="C132" s="223" t="s">
        <v>344</v>
      </c>
      <c r="D132" s="387"/>
      <c r="E132" s="388"/>
      <c r="F132" s="389"/>
      <c r="G132" s="416"/>
    </row>
    <row r="133" spans="2:7" x14ac:dyDescent="0.25">
      <c r="B133" s="417">
        <v>4730</v>
      </c>
      <c r="C133" s="223" t="s">
        <v>345</v>
      </c>
      <c r="D133" s="387"/>
      <c r="E133" s="388"/>
      <c r="F133" s="389"/>
      <c r="G133" s="420">
        <f>G18</f>
        <v>0</v>
      </c>
    </row>
    <row r="134" spans="2:7" x14ac:dyDescent="0.25">
      <c r="B134" s="417">
        <v>4740</v>
      </c>
      <c r="C134" s="223" t="s">
        <v>346</v>
      </c>
      <c r="D134" s="387"/>
      <c r="E134" s="388"/>
      <c r="F134" s="389"/>
      <c r="G134" s="416"/>
    </row>
    <row r="135" spans="2:7" x14ac:dyDescent="0.25">
      <c r="B135" s="417">
        <v>4741</v>
      </c>
      <c r="C135" s="419" t="s">
        <v>155</v>
      </c>
      <c r="D135" s="387"/>
      <c r="E135" s="388"/>
      <c r="F135" s="389"/>
      <c r="G135" s="415"/>
    </row>
    <row r="136" spans="2:7" x14ac:dyDescent="0.25">
      <c r="B136" s="417">
        <v>4750</v>
      </c>
      <c r="C136" s="223" t="s">
        <v>347</v>
      </c>
      <c r="D136" s="387"/>
      <c r="E136" s="388"/>
      <c r="F136" s="389"/>
      <c r="G136" s="415"/>
    </row>
    <row r="137" spans="2:7" x14ac:dyDescent="0.25">
      <c r="B137" s="417">
        <v>4760</v>
      </c>
      <c r="C137" s="223" t="s">
        <v>348</v>
      </c>
      <c r="D137" s="387"/>
      <c r="E137" s="388"/>
      <c r="F137" s="389"/>
      <c r="G137" s="416"/>
    </row>
    <row r="138" spans="2:7" x14ac:dyDescent="0.25">
      <c r="B138" s="80">
        <v>4770</v>
      </c>
      <c r="C138" s="223" t="s">
        <v>349</v>
      </c>
      <c r="D138" s="387"/>
      <c r="E138" s="388"/>
      <c r="F138" s="389"/>
      <c r="G138" s="415"/>
    </row>
    <row r="139" spans="2:7" x14ac:dyDescent="0.25">
      <c r="B139" s="80">
        <v>4780</v>
      </c>
      <c r="C139" s="223" t="s">
        <v>350</v>
      </c>
      <c r="D139" s="387"/>
      <c r="E139" s="388"/>
      <c r="F139" s="389"/>
      <c r="G139" s="416"/>
    </row>
    <row r="140" spans="2:7" x14ac:dyDescent="0.25">
      <c r="B140" s="80">
        <v>4810</v>
      </c>
      <c r="C140" s="223" t="s">
        <v>351</v>
      </c>
      <c r="D140" s="387"/>
      <c r="E140" s="388"/>
      <c r="F140" s="389"/>
      <c r="G140" s="415"/>
    </row>
    <row r="141" spans="2:7" x14ac:dyDescent="0.25">
      <c r="B141" s="80">
        <v>4815</v>
      </c>
      <c r="C141" s="223" t="s">
        <v>352</v>
      </c>
      <c r="D141" s="387"/>
      <c r="E141" s="388"/>
      <c r="F141" s="389"/>
      <c r="G141" s="416"/>
    </row>
    <row r="142" spans="2:7" x14ac:dyDescent="0.25">
      <c r="B142" s="80">
        <v>4850</v>
      </c>
      <c r="C142" s="223" t="s">
        <v>353</v>
      </c>
      <c r="D142" s="387"/>
      <c r="E142" s="388"/>
      <c r="F142" s="389"/>
      <c r="G142" s="390"/>
    </row>
    <row r="143" spans="2:7" x14ac:dyDescent="0.25">
      <c r="B143" s="149">
        <v>4908</v>
      </c>
      <c r="C143" s="223" t="s">
        <v>354</v>
      </c>
      <c r="D143" s="392"/>
      <c r="E143" s="393"/>
      <c r="F143" s="394"/>
      <c r="G143" s="391"/>
    </row>
    <row r="144" spans="2:7" x14ac:dyDescent="0.25">
      <c r="B144" s="149">
        <v>4910</v>
      </c>
      <c r="C144" s="150" t="s">
        <v>126</v>
      </c>
      <c r="D144" s="392"/>
      <c r="E144" s="393"/>
      <c r="F144" s="394"/>
      <c r="G144" s="391"/>
    </row>
    <row r="145" spans="2:8" x14ac:dyDescent="0.25">
      <c r="B145" s="80">
        <v>4911</v>
      </c>
      <c r="C145" s="223" t="s">
        <v>355</v>
      </c>
      <c r="D145" s="387"/>
      <c r="E145" s="388"/>
      <c r="F145" s="389"/>
      <c r="G145" s="390"/>
    </row>
    <row r="146" spans="2:8" x14ac:dyDescent="0.25">
      <c r="B146" s="80">
        <v>4912</v>
      </c>
      <c r="C146" s="223" t="s">
        <v>356</v>
      </c>
      <c r="D146" s="387"/>
      <c r="E146" s="388"/>
      <c r="F146" s="389"/>
      <c r="G146" s="420">
        <f>G40</f>
        <v>0</v>
      </c>
    </row>
    <row r="147" spans="2:8" x14ac:dyDescent="0.25">
      <c r="B147" s="149">
        <v>4913</v>
      </c>
      <c r="C147" s="150" t="s">
        <v>224</v>
      </c>
      <c r="D147" s="392"/>
      <c r="E147" s="393"/>
      <c r="F147" s="394"/>
      <c r="G147" s="391"/>
    </row>
    <row r="148" spans="2:8" x14ac:dyDescent="0.25">
      <c r="B148" s="80">
        <v>4914</v>
      </c>
      <c r="C148" s="223" t="s">
        <v>357</v>
      </c>
      <c r="D148" s="387"/>
      <c r="E148" s="388"/>
      <c r="F148" s="389"/>
      <c r="G148" s="390"/>
    </row>
    <row r="149" spans="2:8" x14ac:dyDescent="0.25">
      <c r="B149" s="80">
        <v>4915</v>
      </c>
      <c r="C149" s="81" t="s">
        <v>172</v>
      </c>
      <c r="D149" s="387"/>
      <c r="E149" s="388"/>
      <c r="F149" s="389"/>
      <c r="G149" s="390"/>
    </row>
    <row r="150" spans="2:8" x14ac:dyDescent="0.25">
      <c r="B150" s="80">
        <v>4916</v>
      </c>
      <c r="C150" s="223" t="s">
        <v>358</v>
      </c>
      <c r="D150" s="387"/>
      <c r="E150" s="388"/>
      <c r="F150" s="389"/>
      <c r="G150" s="390"/>
    </row>
    <row r="151" spans="2:8" x14ac:dyDescent="0.25">
      <c r="B151" s="149">
        <v>4918</v>
      </c>
      <c r="C151" s="223" t="s">
        <v>359</v>
      </c>
      <c r="D151" s="392"/>
      <c r="E151" s="393"/>
      <c r="F151" s="394"/>
      <c r="G151" s="405">
        <f>G81</f>
        <v>0</v>
      </c>
      <c r="H151" s="544"/>
    </row>
    <row r="152" spans="2:8" x14ac:dyDescent="0.25">
      <c r="B152" s="149">
        <v>4919</v>
      </c>
      <c r="C152" s="150" t="s">
        <v>175</v>
      </c>
      <c r="D152" s="392"/>
      <c r="E152" s="393"/>
      <c r="F152" s="394"/>
      <c r="G152" s="405">
        <f>G17</f>
        <v>0</v>
      </c>
      <c r="H152" s="544"/>
    </row>
    <row r="153" spans="2:8" x14ac:dyDescent="0.25">
      <c r="B153" s="80">
        <v>4922</v>
      </c>
      <c r="C153" s="81" t="s">
        <v>225</v>
      </c>
      <c r="D153" s="387"/>
      <c r="E153" s="388"/>
      <c r="F153" s="389"/>
      <c r="G153" s="546">
        <f>G71</f>
        <v>0</v>
      </c>
      <c r="H153" s="544"/>
    </row>
    <row r="154" spans="2:8" x14ac:dyDescent="0.25">
      <c r="B154" s="80">
        <v>4923</v>
      </c>
      <c r="C154" s="223" t="s">
        <v>360</v>
      </c>
      <c r="D154" s="387"/>
      <c r="E154" s="388"/>
      <c r="F154" s="389"/>
      <c r="G154" s="546">
        <f>G82</f>
        <v>0</v>
      </c>
      <c r="H154" s="544"/>
    </row>
    <row r="155" spans="2:8" x14ac:dyDescent="0.25">
      <c r="B155" s="149">
        <v>4924</v>
      </c>
      <c r="C155" s="223" t="s">
        <v>361</v>
      </c>
      <c r="D155" s="392"/>
      <c r="E155" s="393"/>
      <c r="F155" s="394"/>
      <c r="G155" s="405">
        <f>G72</f>
        <v>0</v>
      </c>
      <c r="H155" s="544"/>
    </row>
    <row r="156" spans="2:8" x14ac:dyDescent="0.25">
      <c r="B156" s="149">
        <v>4925</v>
      </c>
      <c r="C156" s="223" t="s">
        <v>362</v>
      </c>
      <c r="D156" s="392"/>
      <c r="E156" s="393"/>
      <c r="F156" s="394"/>
      <c r="G156" s="547">
        <f>G72</f>
        <v>0</v>
      </c>
      <c r="H156" s="544"/>
    </row>
    <row r="157" spans="2:8" ht="15.75" thickBot="1" x14ac:dyDescent="0.3">
      <c r="B157" s="149">
        <v>4928</v>
      </c>
      <c r="C157" s="223" t="s">
        <v>176</v>
      </c>
      <c r="D157" s="392"/>
      <c r="E157" s="393"/>
      <c r="F157" s="394"/>
      <c r="G157" s="407"/>
    </row>
    <row r="158" spans="2:8" ht="15.75" thickBot="1" x14ac:dyDescent="0.3">
      <c r="B158" s="559" t="s">
        <v>55</v>
      </c>
      <c r="C158" s="560"/>
      <c r="D158" s="560"/>
      <c r="E158" s="560"/>
      <c r="F158" s="561"/>
      <c r="G158" s="421">
        <f>SUM(G106:G157)</f>
        <v>0</v>
      </c>
    </row>
    <row r="159" spans="2:8" x14ac:dyDescent="0.25">
      <c r="B159" s="422"/>
      <c r="C159" s="422"/>
      <c r="D159" s="422"/>
      <c r="E159" s="422"/>
      <c r="F159" s="422"/>
      <c r="G159" s="423"/>
    </row>
    <row r="160" spans="2:8" ht="15.75" thickBot="1" x14ac:dyDescent="0.3">
      <c r="B160" s="424" t="s">
        <v>49</v>
      </c>
      <c r="C160" s="425"/>
      <c r="D160" s="425"/>
      <c r="E160" s="425"/>
      <c r="F160" s="425"/>
      <c r="G160" s="426"/>
    </row>
    <row r="161" spans="2:7" x14ac:dyDescent="0.25">
      <c r="B161" s="80">
        <v>5010</v>
      </c>
      <c r="C161" s="223" t="s">
        <v>363</v>
      </c>
      <c r="D161" s="387"/>
      <c r="E161" s="388"/>
      <c r="F161" s="389"/>
      <c r="G161" s="427"/>
    </row>
    <row r="162" spans="2:7" x14ac:dyDescent="0.25">
      <c r="B162" s="80">
        <v>5030</v>
      </c>
      <c r="C162" s="223" t="s">
        <v>364</v>
      </c>
      <c r="D162" s="387"/>
      <c r="E162" s="388"/>
      <c r="F162" s="389"/>
      <c r="G162" s="427"/>
    </row>
    <row r="163" spans="2:7" x14ac:dyDescent="0.25">
      <c r="B163" s="417">
        <v>5110</v>
      </c>
      <c r="C163" s="419" t="s">
        <v>226</v>
      </c>
      <c r="D163" s="387"/>
      <c r="E163" s="388"/>
      <c r="F163" s="389"/>
      <c r="G163" s="428"/>
    </row>
    <row r="164" spans="2:7" x14ac:dyDescent="0.25">
      <c r="B164" s="417">
        <v>5112</v>
      </c>
      <c r="C164" s="418" t="s">
        <v>158</v>
      </c>
      <c r="D164" s="387"/>
      <c r="E164" s="388"/>
      <c r="F164" s="389"/>
      <c r="G164" s="427"/>
    </row>
    <row r="165" spans="2:7" x14ac:dyDescent="0.25">
      <c r="B165" s="417">
        <v>5150</v>
      </c>
      <c r="C165" s="419" t="s">
        <v>227</v>
      </c>
      <c r="D165" s="387"/>
      <c r="E165" s="388"/>
      <c r="F165" s="389"/>
      <c r="G165" s="428"/>
    </row>
    <row r="166" spans="2:7" x14ac:dyDescent="0.25">
      <c r="B166" s="417">
        <v>5170</v>
      </c>
      <c r="C166" s="419" t="s">
        <v>228</v>
      </c>
      <c r="D166" s="387"/>
      <c r="E166" s="388"/>
      <c r="F166" s="389"/>
      <c r="G166" s="427"/>
    </row>
    <row r="167" spans="2:7" x14ac:dyDescent="0.25">
      <c r="B167" s="417">
        <v>5175</v>
      </c>
      <c r="C167" s="419" t="s">
        <v>173</v>
      </c>
      <c r="D167" s="387"/>
      <c r="E167" s="388"/>
      <c r="F167" s="389"/>
      <c r="G167" s="428"/>
    </row>
    <row r="168" spans="2:7" x14ac:dyDescent="0.25">
      <c r="B168" s="417">
        <v>5310</v>
      </c>
      <c r="C168" s="223" t="s">
        <v>365</v>
      </c>
      <c r="D168" s="387"/>
      <c r="E168" s="388"/>
      <c r="F168" s="389"/>
      <c r="G168" s="428"/>
    </row>
    <row r="169" spans="2:7" x14ac:dyDescent="0.25">
      <c r="B169" s="417">
        <v>5315</v>
      </c>
      <c r="C169" s="223" t="s">
        <v>366</v>
      </c>
      <c r="D169" s="387"/>
      <c r="E169" s="388"/>
      <c r="F169" s="389"/>
      <c r="G169" s="429">
        <f>G31</f>
        <v>0</v>
      </c>
    </row>
    <row r="170" spans="2:7" x14ac:dyDescent="0.25">
      <c r="B170" s="80">
        <v>5350</v>
      </c>
      <c r="C170" s="223" t="s">
        <v>367</v>
      </c>
      <c r="D170" s="387"/>
      <c r="E170" s="388"/>
      <c r="F170" s="389"/>
      <c r="G170" s="428"/>
    </row>
    <row r="171" spans="2:7" x14ac:dyDescent="0.25">
      <c r="B171" s="80">
        <v>5400</v>
      </c>
      <c r="C171" s="223" t="s">
        <v>368</v>
      </c>
      <c r="D171" s="387"/>
      <c r="E171" s="388"/>
      <c r="F171" s="389"/>
      <c r="G171" s="427"/>
    </row>
    <row r="172" spans="2:7" x14ac:dyDescent="0.25">
      <c r="B172" s="80">
        <v>5450</v>
      </c>
      <c r="C172" s="223" t="s">
        <v>369</v>
      </c>
      <c r="D172" s="387"/>
      <c r="E172" s="388"/>
      <c r="F172" s="389"/>
      <c r="G172" s="428"/>
    </row>
    <row r="173" spans="2:7" x14ac:dyDescent="0.25">
      <c r="B173" s="80">
        <v>5510</v>
      </c>
      <c r="C173" s="223" t="s">
        <v>370</v>
      </c>
      <c r="D173" s="387"/>
      <c r="E173" s="388"/>
      <c r="F173" s="389"/>
      <c r="G173" s="427"/>
    </row>
    <row r="174" spans="2:7" x14ac:dyDescent="0.25">
      <c r="B174" s="80">
        <v>5550</v>
      </c>
      <c r="C174" s="223" t="s">
        <v>371</v>
      </c>
      <c r="D174" s="387"/>
      <c r="E174" s="388"/>
      <c r="F174" s="389"/>
      <c r="G174" s="428"/>
    </row>
    <row r="175" spans="2:7" x14ac:dyDescent="0.25">
      <c r="B175" s="80">
        <v>5551</v>
      </c>
      <c r="C175" s="223" t="s">
        <v>372</v>
      </c>
      <c r="D175" s="387"/>
      <c r="E175" s="388"/>
      <c r="F175" s="389"/>
      <c r="G175" s="427"/>
    </row>
    <row r="176" spans="2:7" x14ac:dyDescent="0.25">
      <c r="B176" s="80">
        <v>5552</v>
      </c>
      <c r="C176" s="223" t="s">
        <v>373</v>
      </c>
      <c r="D176" s="387"/>
      <c r="E176" s="388"/>
      <c r="F176" s="389"/>
      <c r="G176" s="428"/>
    </row>
    <row r="177" spans="1:7" x14ac:dyDescent="0.25">
      <c r="B177" s="80">
        <v>5553</v>
      </c>
      <c r="C177" s="223" t="s">
        <v>400</v>
      </c>
      <c r="D177" s="387"/>
      <c r="E177" s="388"/>
      <c r="F177" s="389"/>
      <c r="G177" s="428"/>
    </row>
    <row r="178" spans="1:7" x14ac:dyDescent="0.25">
      <c r="B178" s="80">
        <v>5610</v>
      </c>
      <c r="C178" s="223" t="s">
        <v>374</v>
      </c>
      <c r="D178" s="387"/>
      <c r="E178" s="388"/>
      <c r="F178" s="389"/>
      <c r="G178" s="428"/>
    </row>
    <row r="179" spans="1:7" x14ac:dyDescent="0.25">
      <c r="B179" s="80">
        <v>5611</v>
      </c>
      <c r="C179" s="81" t="s">
        <v>174</v>
      </c>
      <c r="D179" s="387"/>
      <c r="E179" s="388"/>
      <c r="F179" s="389"/>
      <c r="G179" s="428"/>
    </row>
    <row r="180" spans="1:7" x14ac:dyDescent="0.25">
      <c r="B180" s="80">
        <v>5700</v>
      </c>
      <c r="C180" s="223" t="s">
        <v>375</v>
      </c>
      <c r="D180" s="387"/>
      <c r="E180" s="388"/>
      <c r="F180" s="389"/>
      <c r="G180" s="427"/>
    </row>
    <row r="181" spans="1:7" ht="15.75" thickBot="1" x14ac:dyDescent="0.3">
      <c r="B181" s="149">
        <v>5800</v>
      </c>
      <c r="C181" s="223" t="s">
        <v>376</v>
      </c>
      <c r="D181" s="392"/>
      <c r="E181" s="393"/>
      <c r="F181" s="394"/>
      <c r="G181" s="428"/>
    </row>
    <row r="182" spans="1:7" ht="15.75" thickBot="1" x14ac:dyDescent="0.3">
      <c r="B182" s="408" t="s">
        <v>54</v>
      </c>
      <c r="C182" s="409"/>
      <c r="D182" s="409"/>
      <c r="E182" s="409"/>
      <c r="F182" s="409"/>
      <c r="G182" s="411">
        <f>SUM(G161:G181)</f>
        <v>0</v>
      </c>
    </row>
    <row r="183" spans="1:7" ht="15.75" thickBot="1" x14ac:dyDescent="0.3">
      <c r="A183" s="51"/>
      <c r="B183" s="374"/>
      <c r="C183" s="375" t="s">
        <v>34</v>
      </c>
      <c r="D183" s="94"/>
      <c r="E183" s="281"/>
      <c r="F183" s="281"/>
      <c r="G183" s="385"/>
    </row>
    <row r="184" spans="1:7" ht="15.75" thickBot="1" x14ac:dyDescent="0.3">
      <c r="B184" s="408" t="s">
        <v>50</v>
      </c>
      <c r="C184" s="409"/>
      <c r="D184" s="409"/>
      <c r="E184" s="409"/>
      <c r="F184" s="409"/>
      <c r="G184" s="412"/>
    </row>
    <row r="185" spans="1:7" x14ac:dyDescent="0.25">
      <c r="B185" s="80">
        <v>6010</v>
      </c>
      <c r="C185" s="81" t="s">
        <v>229</v>
      </c>
      <c r="D185" s="387"/>
      <c r="E185" s="388"/>
      <c r="F185" s="389"/>
      <c r="G185" s="430"/>
    </row>
    <row r="186" spans="1:7" x14ac:dyDescent="0.25">
      <c r="B186" s="80">
        <v>6050</v>
      </c>
      <c r="C186" s="81" t="s">
        <v>157</v>
      </c>
      <c r="D186" s="387"/>
      <c r="E186" s="388"/>
      <c r="F186" s="389"/>
      <c r="G186" s="431"/>
    </row>
    <row r="187" spans="1:7" x14ac:dyDescent="0.25">
      <c r="B187" s="417">
        <v>6100</v>
      </c>
      <c r="C187" s="223" t="s">
        <v>377</v>
      </c>
      <c r="D187" s="387"/>
      <c r="E187" s="388"/>
      <c r="F187" s="389"/>
      <c r="G187" s="430"/>
    </row>
    <row r="188" spans="1:7" x14ac:dyDescent="0.25">
      <c r="B188" s="417">
        <v>6150</v>
      </c>
      <c r="C188" s="223" t="s">
        <v>378</v>
      </c>
      <c r="D188" s="387"/>
      <c r="E188" s="388"/>
      <c r="F188" s="389"/>
      <c r="G188" s="431"/>
    </row>
    <row r="189" spans="1:7" x14ac:dyDescent="0.25">
      <c r="B189" s="417">
        <v>6210</v>
      </c>
      <c r="C189" s="223" t="s">
        <v>379</v>
      </c>
      <c r="D189" s="387"/>
      <c r="E189" s="388"/>
      <c r="F189" s="389"/>
      <c r="G189" s="430"/>
    </row>
    <row r="190" spans="1:7" x14ac:dyDescent="0.25">
      <c r="B190" s="417">
        <v>6250</v>
      </c>
      <c r="C190" s="223" t="s">
        <v>380</v>
      </c>
      <c r="D190" s="387"/>
      <c r="E190" s="388"/>
      <c r="F190" s="389"/>
      <c r="G190" s="431"/>
    </row>
    <row r="191" spans="1:7" x14ac:dyDescent="0.25">
      <c r="B191" s="417">
        <v>6300</v>
      </c>
      <c r="C191" s="223" t="s">
        <v>381</v>
      </c>
      <c r="D191" s="387"/>
      <c r="E191" s="388"/>
      <c r="F191" s="389"/>
      <c r="G191" s="430"/>
    </row>
    <row r="192" spans="1:7" x14ac:dyDescent="0.25">
      <c r="B192" s="417">
        <v>6350</v>
      </c>
      <c r="C192" s="223" t="s">
        <v>382</v>
      </c>
      <c r="D192" s="387"/>
      <c r="E192" s="387"/>
      <c r="F192" s="432"/>
      <c r="G192" s="430"/>
    </row>
    <row r="193" spans="2:8" x14ac:dyDescent="0.25">
      <c r="B193" s="417">
        <v>6355</v>
      </c>
      <c r="C193" s="223" t="s">
        <v>383</v>
      </c>
      <c r="D193" s="387"/>
      <c r="E193" s="387"/>
      <c r="F193" s="432"/>
      <c r="G193" s="431"/>
    </row>
    <row r="194" spans="2:8" x14ac:dyDescent="0.25">
      <c r="B194" s="417">
        <v>6400</v>
      </c>
      <c r="C194" s="223" t="s">
        <v>384</v>
      </c>
      <c r="D194" s="387"/>
      <c r="E194" s="387"/>
      <c r="F194" s="432"/>
      <c r="G194" s="430"/>
    </row>
    <row r="195" spans="2:8" x14ac:dyDescent="0.25">
      <c r="B195" s="417">
        <v>6450</v>
      </c>
      <c r="C195" s="223" t="s">
        <v>385</v>
      </c>
      <c r="D195" s="387"/>
      <c r="E195" s="387"/>
      <c r="F195" s="432"/>
      <c r="G195" s="431"/>
    </row>
    <row r="196" spans="2:8" x14ac:dyDescent="0.25">
      <c r="B196" s="417">
        <v>6500</v>
      </c>
      <c r="C196" s="223" t="s">
        <v>386</v>
      </c>
      <c r="D196" s="387"/>
      <c r="E196" s="387"/>
      <c r="F196" s="432"/>
      <c r="G196" s="430"/>
    </row>
    <row r="197" spans="2:8" x14ac:dyDescent="0.25">
      <c r="B197" s="417">
        <v>6600</v>
      </c>
      <c r="C197" s="419" t="s">
        <v>11</v>
      </c>
      <c r="D197" s="387"/>
      <c r="E197" s="387"/>
      <c r="F197" s="432"/>
      <c r="G197" s="431"/>
    </row>
    <row r="198" spans="2:8" x14ac:dyDescent="0.25">
      <c r="B198" s="417">
        <v>6650</v>
      </c>
      <c r="C198" s="223" t="s">
        <v>387</v>
      </c>
      <c r="D198" s="387"/>
      <c r="E198" s="387"/>
      <c r="F198" s="432"/>
      <c r="G198" s="430"/>
    </row>
    <row r="199" spans="2:8" x14ac:dyDescent="0.25">
      <c r="B199" s="417">
        <v>6700</v>
      </c>
      <c r="C199" s="419" t="s">
        <v>230</v>
      </c>
      <c r="D199" s="387"/>
      <c r="E199" s="387"/>
      <c r="F199" s="432"/>
      <c r="G199" s="431"/>
    </row>
    <row r="200" spans="2:8" x14ac:dyDescent="0.25">
      <c r="B200" s="417">
        <v>6730</v>
      </c>
      <c r="C200" s="223" t="s">
        <v>388</v>
      </c>
      <c r="D200" s="387"/>
      <c r="E200" s="387"/>
      <c r="F200" s="432"/>
      <c r="G200" s="430"/>
    </row>
    <row r="201" spans="2:8" x14ac:dyDescent="0.25">
      <c r="B201" s="417">
        <v>6731</v>
      </c>
      <c r="C201" s="223" t="s">
        <v>389</v>
      </c>
      <c r="D201" s="387"/>
      <c r="E201" s="387"/>
      <c r="F201" s="432"/>
      <c r="G201" s="431"/>
    </row>
    <row r="202" spans="2:8" x14ac:dyDescent="0.25">
      <c r="B202" s="417">
        <v>6750</v>
      </c>
      <c r="C202" s="223" t="s">
        <v>390</v>
      </c>
      <c r="D202" s="387"/>
      <c r="E202" s="387"/>
      <c r="F202" s="432"/>
      <c r="G202" s="430"/>
    </row>
    <row r="203" spans="2:8" x14ac:dyDescent="0.25">
      <c r="B203" s="417">
        <v>6755</v>
      </c>
      <c r="C203" s="223" t="s">
        <v>391</v>
      </c>
      <c r="D203" s="387"/>
      <c r="E203" s="387"/>
      <c r="F203" s="432"/>
      <c r="G203" s="431"/>
    </row>
    <row r="204" spans="2:8" x14ac:dyDescent="0.25">
      <c r="B204" s="80">
        <v>6780</v>
      </c>
      <c r="C204" s="81" t="s">
        <v>12</v>
      </c>
      <c r="D204" s="387"/>
      <c r="E204" s="387"/>
      <c r="F204" s="432"/>
      <c r="G204" s="430"/>
    </row>
    <row r="205" spans="2:8" x14ac:dyDescent="0.25">
      <c r="B205" s="80">
        <v>6800</v>
      </c>
      <c r="C205" s="223" t="s">
        <v>392</v>
      </c>
      <c r="D205" s="387"/>
      <c r="E205" s="387"/>
      <c r="F205" s="432"/>
      <c r="G205" s="431"/>
    </row>
    <row r="206" spans="2:8" x14ac:dyDescent="0.25">
      <c r="B206" s="80">
        <v>6830</v>
      </c>
      <c r="C206" s="223" t="s">
        <v>393</v>
      </c>
      <c r="D206" s="387"/>
      <c r="E206" s="387"/>
      <c r="F206" s="432"/>
      <c r="G206" s="430"/>
    </row>
    <row r="207" spans="2:8" x14ac:dyDescent="0.25">
      <c r="B207" s="149">
        <v>6870</v>
      </c>
      <c r="C207" s="81" t="s">
        <v>401</v>
      </c>
      <c r="D207" s="392"/>
      <c r="E207" s="392"/>
      <c r="F207" s="433"/>
      <c r="G207" s="404">
        <f>G30</f>
        <v>0</v>
      </c>
      <c r="H207" s="544"/>
    </row>
    <row r="208" spans="2:8" ht="15.75" thickBot="1" x14ac:dyDescent="0.3">
      <c r="B208" s="149">
        <v>6900</v>
      </c>
      <c r="C208" s="150" t="s">
        <v>13</v>
      </c>
      <c r="D208" s="392"/>
      <c r="E208" s="392"/>
      <c r="F208" s="433"/>
      <c r="G208" s="430"/>
    </row>
    <row r="209" spans="2:7" ht="15.75" thickBot="1" x14ac:dyDescent="0.3">
      <c r="B209" s="408" t="s">
        <v>53</v>
      </c>
      <c r="C209" s="409"/>
      <c r="D209" s="409"/>
      <c r="E209" s="409"/>
      <c r="F209" s="409"/>
      <c r="G209" s="411">
        <f>SUM(G185:G208)</f>
        <v>0</v>
      </c>
    </row>
    <row r="210" spans="2:7" ht="15.75" thickBot="1" x14ac:dyDescent="0.3">
      <c r="B210" s="374"/>
      <c r="C210" s="375" t="s">
        <v>34</v>
      </c>
      <c r="D210" s="94"/>
      <c r="E210" s="94"/>
      <c r="F210" s="94"/>
      <c r="G210" s="385"/>
    </row>
    <row r="211" spans="2:7" ht="15.75" thickBot="1" x14ac:dyDescent="0.3">
      <c r="B211" s="408" t="s">
        <v>51</v>
      </c>
      <c r="C211" s="409"/>
      <c r="D211" s="409"/>
      <c r="E211" s="409"/>
      <c r="F211" s="409"/>
      <c r="G211" s="412"/>
    </row>
    <row r="212" spans="2:7" x14ac:dyDescent="0.25">
      <c r="B212" s="80">
        <v>7300</v>
      </c>
      <c r="C212" s="81" t="s">
        <v>145</v>
      </c>
      <c r="D212" s="387"/>
      <c r="E212" s="387"/>
      <c r="F212" s="432"/>
      <c r="G212" s="430"/>
    </row>
    <row r="213" spans="2:7" x14ac:dyDescent="0.25">
      <c r="B213" s="80">
        <v>7320</v>
      </c>
      <c r="C213" s="223" t="s">
        <v>394</v>
      </c>
      <c r="D213" s="387"/>
      <c r="E213" s="387"/>
      <c r="F213" s="432"/>
      <c r="G213" s="431"/>
    </row>
    <row r="214" spans="2:7" x14ac:dyDescent="0.25">
      <c r="B214" s="80">
        <v>7400</v>
      </c>
      <c r="C214" s="223" t="s">
        <v>395</v>
      </c>
      <c r="D214" s="387"/>
      <c r="E214" s="387"/>
      <c r="F214" s="432"/>
      <c r="G214" s="431"/>
    </row>
    <row r="215" spans="2:7" x14ac:dyDescent="0.25">
      <c r="B215" s="80">
        <v>7450</v>
      </c>
      <c r="C215" s="223" t="s">
        <v>396</v>
      </c>
      <c r="D215" s="387"/>
      <c r="E215" s="387"/>
      <c r="F215" s="432"/>
      <c r="G215" s="430"/>
    </row>
    <row r="216" spans="2:7" x14ac:dyDescent="0.25">
      <c r="B216" s="149">
        <v>7500</v>
      </c>
      <c r="C216" s="223" t="s">
        <v>397</v>
      </c>
      <c r="D216" s="392"/>
      <c r="E216" s="392"/>
      <c r="F216" s="433"/>
      <c r="G216" s="431"/>
    </row>
    <row r="217" spans="2:7" ht="15.75" thickBot="1" x14ac:dyDescent="0.3">
      <c r="B217" s="149">
        <v>7800</v>
      </c>
      <c r="C217" s="150" t="s">
        <v>24</v>
      </c>
      <c r="D217" s="392"/>
      <c r="E217" s="392"/>
      <c r="F217" s="433"/>
      <c r="G217" s="430"/>
    </row>
    <row r="218" spans="2:7" ht="15.75" thickBot="1" x14ac:dyDescent="0.3">
      <c r="B218" s="408" t="s">
        <v>52</v>
      </c>
      <c r="C218" s="409"/>
      <c r="D218" s="409"/>
      <c r="E218" s="409"/>
      <c r="F218" s="409"/>
      <c r="G218" s="411">
        <f>SUM(G212:G217)</f>
        <v>0</v>
      </c>
    </row>
    <row r="219" spans="2:7" ht="15.75" thickBot="1" x14ac:dyDescent="0.3">
      <c r="B219" s="434"/>
      <c r="C219" s="435"/>
      <c r="D219" s="94"/>
      <c r="E219" s="94"/>
      <c r="F219" s="94"/>
      <c r="G219" s="385"/>
    </row>
    <row r="220" spans="2:7" ht="15.75" thickBot="1" x14ac:dyDescent="0.3">
      <c r="B220" s="436" t="s">
        <v>14</v>
      </c>
      <c r="C220" s="437"/>
      <c r="D220" s="437"/>
      <c r="E220" s="437"/>
      <c r="F220" s="437"/>
      <c r="G220" s="438">
        <f>(G218+G209+G182+G158+G103)*0.05</f>
        <v>0</v>
      </c>
    </row>
    <row r="221" spans="2:7" ht="15.75" thickBot="1" x14ac:dyDescent="0.3">
      <c r="B221" s="374"/>
      <c r="C221" s="375" t="s">
        <v>34</v>
      </c>
      <c r="D221" s="94"/>
      <c r="E221" s="94"/>
      <c r="F221" s="94"/>
      <c r="G221" s="385"/>
    </row>
    <row r="222" spans="2:7" ht="15.75" thickBot="1" x14ac:dyDescent="0.3">
      <c r="B222" s="408"/>
      <c r="C222" s="409" t="s">
        <v>37</v>
      </c>
      <c r="D222" s="409"/>
      <c r="E222" s="409"/>
      <c r="F222" s="409"/>
      <c r="G222" s="411">
        <f>G218+G209+G182+G158+G103+G220</f>
        <v>0</v>
      </c>
    </row>
    <row r="223" spans="2:7" ht="15.75" thickBot="1" x14ac:dyDescent="0.3">
      <c r="B223" s="434"/>
      <c r="C223" s="439" t="s">
        <v>34</v>
      </c>
      <c r="D223" s="94"/>
      <c r="E223" s="94"/>
      <c r="F223" s="94"/>
      <c r="G223" s="385"/>
    </row>
    <row r="224" spans="2:7" ht="19.5" thickBot="1" x14ac:dyDescent="0.35">
      <c r="B224" s="440" t="s">
        <v>57</v>
      </c>
      <c r="C224" s="441"/>
      <c r="D224" s="442"/>
      <c r="E224" s="442"/>
      <c r="F224" s="442"/>
      <c r="G224" s="443">
        <f>G86-G222</f>
        <v>18375</v>
      </c>
    </row>
  </sheetData>
  <sheetProtection formatCells="0" formatColumns="0" formatRows="0" insertColumns="0" insertRows="0" insertHyperlinks="0" deleteColumns="0" deleteRows="0" selectLockedCells="1" sort="0" autoFilter="0" pivotTables="0"/>
  <mergeCells count="7">
    <mergeCell ref="B158:F158"/>
    <mergeCell ref="B90:G90"/>
    <mergeCell ref="B2:G2"/>
    <mergeCell ref="B3:G3"/>
    <mergeCell ref="B44:F44"/>
    <mergeCell ref="B11:G11"/>
    <mergeCell ref="B88:G88"/>
  </mergeCells>
  <pageMargins left="0.23622047244094491" right="0.23622047244094491" top="0.74803149606299213" bottom="0.74803149606299213" header="0.31496062992125984" footer="0.31496062992125984"/>
  <pageSetup scale="89" fitToHeight="5" orientation="portrait" r:id="rId1"/>
  <rowBreaks count="1" manualBreakCount="1">
    <brk id="1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M21" sqref="M21"/>
    </sheetView>
  </sheetViews>
  <sheetFormatPr defaultRowHeight="15" x14ac:dyDescent="0.25"/>
  <cols>
    <col min="1" max="1" width="46.5703125" bestFit="1" customWidth="1"/>
  </cols>
  <sheetData>
    <row r="1" spans="1:5" ht="21" x14ac:dyDescent="0.35">
      <c r="A1" s="577"/>
      <c r="B1" s="577"/>
      <c r="C1" s="577"/>
      <c r="D1" s="577"/>
      <c r="E1" s="577"/>
    </row>
    <row r="2" spans="1:5" ht="21" x14ac:dyDescent="0.35">
      <c r="A2" s="577" t="s">
        <v>402</v>
      </c>
      <c r="B2" s="577"/>
      <c r="C2" s="577"/>
      <c r="D2" s="577"/>
      <c r="E2" s="577"/>
    </row>
    <row r="3" spans="1:5" ht="21" x14ac:dyDescent="0.35">
      <c r="A3" s="578" t="str">
        <f>'2. Budget Grant Calculation'!A2:E2</f>
        <v>PPP School Budget 2023/2024</v>
      </c>
      <c r="B3" s="578"/>
      <c r="C3" s="578"/>
      <c r="D3" s="578"/>
      <c r="E3" s="578"/>
    </row>
    <row r="4" spans="1:5" ht="23.25" x14ac:dyDescent="0.35">
      <c r="A4" s="108" t="str">
        <f>'2. Budget Grant Calculation'!B4</f>
        <v>Community and Comprehensive School</v>
      </c>
      <c r="C4" s="108"/>
      <c r="D4" s="109"/>
      <c r="E4" s="110"/>
    </row>
    <row r="5" spans="1:5" ht="23.25" x14ac:dyDescent="0.35">
      <c r="A5" s="108" t="str">
        <f>'2. Budget Grant Calculation'!B5</f>
        <v>654321U</v>
      </c>
      <c r="C5" s="108"/>
      <c r="D5" s="109"/>
      <c r="E5" s="110"/>
    </row>
    <row r="6" spans="1:5" ht="23.25" x14ac:dyDescent="0.35">
      <c r="A6" s="111"/>
      <c r="B6" s="108"/>
      <c r="C6" s="108"/>
      <c r="D6" s="109"/>
      <c r="E6" s="110"/>
    </row>
    <row r="7" spans="1:5" ht="21" x14ac:dyDescent="0.35">
      <c r="A7" s="112" t="s">
        <v>89</v>
      </c>
      <c r="B7" s="113"/>
      <c r="C7" s="113"/>
      <c r="D7" s="113"/>
      <c r="E7" s="113" t="s">
        <v>20</v>
      </c>
    </row>
    <row r="8" spans="1:5" ht="15.75" x14ac:dyDescent="0.25">
      <c r="A8" s="114" t="s">
        <v>90</v>
      </c>
      <c r="B8" s="114"/>
      <c r="C8" s="114"/>
      <c r="D8" s="114"/>
      <c r="E8" s="114">
        <v>0</v>
      </c>
    </row>
    <row r="9" spans="1:5" ht="15.75" x14ac:dyDescent="0.25">
      <c r="A9" s="114" t="s">
        <v>91</v>
      </c>
      <c r="B9" s="114"/>
      <c r="C9" s="114"/>
      <c r="D9" s="114"/>
      <c r="E9" s="114">
        <v>0</v>
      </c>
    </row>
    <row r="10" spans="1:5" ht="15.75" x14ac:dyDescent="0.25">
      <c r="A10" s="114" t="s">
        <v>98</v>
      </c>
      <c r="B10" s="114"/>
      <c r="C10" s="114"/>
      <c r="D10" s="114"/>
      <c r="E10" s="114">
        <v>0</v>
      </c>
    </row>
    <row r="11" spans="1:5" ht="15.75" x14ac:dyDescent="0.25">
      <c r="A11" s="114" t="s">
        <v>99</v>
      </c>
      <c r="B11" s="114"/>
      <c r="C11" s="114"/>
      <c r="D11" s="114"/>
      <c r="E11" s="114">
        <v>0</v>
      </c>
    </row>
    <row r="12" spans="1:5" ht="15.75" x14ac:dyDescent="0.25">
      <c r="A12" s="114" t="s">
        <v>92</v>
      </c>
      <c r="B12" s="114"/>
      <c r="C12" s="114"/>
      <c r="D12" s="114"/>
      <c r="E12" s="114">
        <v>0</v>
      </c>
    </row>
    <row r="13" spans="1:5" ht="20.25" x14ac:dyDescent="0.3">
      <c r="A13" s="121" t="s">
        <v>100</v>
      </c>
      <c r="B13" s="121"/>
      <c r="C13" s="121"/>
      <c r="D13" s="121"/>
      <c r="E13" s="122">
        <f>SUM(E8:E12)</f>
        <v>0</v>
      </c>
    </row>
    <row r="14" spans="1:5" ht="20.25" x14ac:dyDescent="0.3">
      <c r="A14" s="123"/>
      <c r="B14" s="123"/>
      <c r="C14" s="123"/>
      <c r="D14" s="123"/>
      <c r="E14" s="124"/>
    </row>
    <row r="15" spans="1:5" ht="20.25" x14ac:dyDescent="0.3">
      <c r="A15" s="117" t="s">
        <v>232</v>
      </c>
      <c r="B15" s="113"/>
      <c r="C15" s="113"/>
      <c r="D15" s="113"/>
      <c r="E15" s="113"/>
    </row>
    <row r="16" spans="1:5" ht="15.75" x14ac:dyDescent="0.25">
      <c r="A16" s="114" t="s">
        <v>93</v>
      </c>
      <c r="B16" s="114"/>
      <c r="C16" s="114"/>
      <c r="D16" s="114"/>
      <c r="E16" s="114">
        <v>0</v>
      </c>
    </row>
    <row r="17" spans="1:5" ht="15.75" x14ac:dyDescent="0.25">
      <c r="A17" s="114" t="s">
        <v>94</v>
      </c>
      <c r="B17" s="114"/>
      <c r="C17" s="114"/>
      <c r="D17" s="114"/>
      <c r="E17" s="114">
        <v>0</v>
      </c>
    </row>
    <row r="18" spans="1:5" ht="15.75" x14ac:dyDescent="0.25">
      <c r="A18" s="114" t="s">
        <v>78</v>
      </c>
      <c r="B18" s="114"/>
      <c r="C18" s="114"/>
      <c r="D18" s="114"/>
      <c r="E18" s="114">
        <v>0</v>
      </c>
    </row>
    <row r="19" spans="1:5" ht="20.25" x14ac:dyDescent="0.3">
      <c r="A19" s="115"/>
      <c r="B19" s="115"/>
      <c r="C19" s="115"/>
      <c r="D19" s="115"/>
      <c r="E19" s="116">
        <f>SUM(E16:E18)</f>
        <v>0</v>
      </c>
    </row>
    <row r="20" spans="1:5" ht="20.25" x14ac:dyDescent="0.3">
      <c r="A20" s="115"/>
      <c r="B20" s="115"/>
      <c r="C20" s="115"/>
      <c r="D20" s="115"/>
      <c r="E20" s="115"/>
    </row>
    <row r="21" spans="1:5" ht="20.25" x14ac:dyDescent="0.3">
      <c r="A21" s="117" t="s">
        <v>95</v>
      </c>
      <c r="B21" s="113"/>
      <c r="C21" s="113"/>
      <c r="D21" s="113"/>
      <c r="E21" s="113"/>
    </row>
    <row r="22" spans="1:5" ht="15.75" x14ac:dyDescent="0.25">
      <c r="A22" s="114" t="s">
        <v>96</v>
      </c>
      <c r="B22" s="114"/>
      <c r="C22" s="114"/>
      <c r="D22" s="114"/>
      <c r="E22" s="114">
        <v>0</v>
      </c>
    </row>
    <row r="23" spans="1:5" ht="15.75" x14ac:dyDescent="0.25">
      <c r="A23" s="114" t="s">
        <v>97</v>
      </c>
      <c r="B23" s="114"/>
      <c r="C23" s="114"/>
      <c r="D23" s="114"/>
      <c r="E23" s="114">
        <v>0</v>
      </c>
    </row>
    <row r="24" spans="1:5" ht="15.75" x14ac:dyDescent="0.25">
      <c r="A24" s="114" t="s">
        <v>78</v>
      </c>
      <c r="B24" s="114"/>
      <c r="C24" s="114"/>
      <c r="D24" s="114"/>
      <c r="E24" s="114">
        <v>0</v>
      </c>
    </row>
    <row r="25" spans="1:5" ht="20.25" x14ac:dyDescent="0.3">
      <c r="A25" s="115"/>
      <c r="B25" s="115"/>
      <c r="C25" s="115"/>
      <c r="D25" s="115"/>
      <c r="E25" s="116">
        <f>SUM(E22:E24)</f>
        <v>0</v>
      </c>
    </row>
    <row r="26" spans="1:5" ht="20.25" x14ac:dyDescent="0.3">
      <c r="A26" s="118" t="s">
        <v>403</v>
      </c>
      <c r="B26" s="119"/>
      <c r="C26" s="119"/>
      <c r="D26" s="119"/>
      <c r="E26" s="120">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B1:C13"/>
  <sheetViews>
    <sheetView workbookViewId="0">
      <selection activeCell="B14" sqref="B14"/>
    </sheetView>
  </sheetViews>
  <sheetFormatPr defaultRowHeight="15" x14ac:dyDescent="0.25"/>
  <cols>
    <col min="2" max="2" width="49.85546875" bestFit="1" customWidth="1"/>
    <col min="3" max="3" width="20.28515625" customWidth="1"/>
  </cols>
  <sheetData>
    <row r="1" spans="2:3" ht="23.25" customHeight="1" x14ac:dyDescent="0.35">
      <c r="B1" s="579" t="s">
        <v>146</v>
      </c>
      <c r="C1" s="579"/>
    </row>
    <row r="2" spans="2:3" ht="23.25" customHeight="1" x14ac:dyDescent="0.35">
      <c r="B2" s="580" t="str">
        <f>'2. Budget Grant Calculation'!A2</f>
        <v>PPP School Budget 2023/2024</v>
      </c>
      <c r="C2" s="580"/>
    </row>
    <row r="3" spans="2:3" ht="22.5" x14ac:dyDescent="0.3">
      <c r="B3" s="125"/>
      <c r="C3" s="125"/>
    </row>
    <row r="4" spans="2:3" ht="21" customHeight="1" x14ac:dyDescent="0.35">
      <c r="B4" s="579" t="str">
        <f>'2. Budget Grant Calculation'!B4</f>
        <v>Community and Comprehensive School</v>
      </c>
      <c r="C4" s="579"/>
    </row>
    <row r="5" spans="2:3" ht="21" customHeight="1" x14ac:dyDescent="0.35">
      <c r="B5" s="579" t="str">
        <f>'2. Budget Grant Calculation'!B5</f>
        <v>654321U</v>
      </c>
      <c r="C5" s="579"/>
    </row>
    <row r="6" spans="2:3" ht="21" x14ac:dyDescent="0.35">
      <c r="B6" s="126"/>
      <c r="C6" s="127"/>
    </row>
    <row r="7" spans="2:3" ht="21" x14ac:dyDescent="0.35">
      <c r="B7" s="199" t="s">
        <v>404</v>
      </c>
      <c r="C7" s="128">
        <f>'4. Opening Bank Position '!E26</f>
        <v>0</v>
      </c>
    </row>
    <row r="8" spans="2:3" ht="21" x14ac:dyDescent="0.35">
      <c r="B8" s="114"/>
      <c r="C8" s="128"/>
    </row>
    <row r="9" spans="2:3" ht="21" x14ac:dyDescent="0.35">
      <c r="B9" s="114" t="s">
        <v>101</v>
      </c>
      <c r="C9" s="128">
        <f>'3. Income &amp; Expenditure Budget'!G86</f>
        <v>18375</v>
      </c>
    </row>
    <row r="10" spans="2:3" ht="21" x14ac:dyDescent="0.35">
      <c r="B10" s="114"/>
      <c r="C10" s="128"/>
    </row>
    <row r="11" spans="2:3" ht="21" x14ac:dyDescent="0.35">
      <c r="B11" s="114" t="s">
        <v>102</v>
      </c>
      <c r="C11" s="128">
        <f>'3. Income &amp; Expenditure Budget'!G222</f>
        <v>0</v>
      </c>
    </row>
    <row r="12" spans="2:3" ht="21.75" thickBot="1" x14ac:dyDescent="0.4">
      <c r="B12" s="126"/>
      <c r="C12" s="129"/>
    </row>
    <row r="13" spans="2:3" ht="19.5" thickBot="1" x14ac:dyDescent="0.35">
      <c r="B13" s="130" t="s">
        <v>405</v>
      </c>
      <c r="C13" s="131">
        <f>C7+C9-C11</f>
        <v>18375</v>
      </c>
    </row>
  </sheetData>
  <mergeCells count="4">
    <mergeCell ref="B1:C1"/>
    <mergeCell ref="B2:C2"/>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3"/>
  <sheetViews>
    <sheetView workbookViewId="0">
      <selection activeCell="H37" sqref="H37"/>
    </sheetView>
  </sheetViews>
  <sheetFormatPr defaultRowHeight="15" x14ac:dyDescent="0.25"/>
  <cols>
    <col min="1" max="1" width="25.28515625" customWidth="1"/>
    <col min="2" max="2" width="7.7109375" bestFit="1" customWidth="1"/>
    <col min="3" max="3" width="31.28515625" bestFit="1" customWidth="1"/>
    <col min="4" max="4" width="22" customWidth="1"/>
  </cols>
  <sheetData>
    <row r="1" spans="1:4" ht="21" x14ac:dyDescent="0.35">
      <c r="A1" s="583" t="s">
        <v>103</v>
      </c>
      <c r="B1" s="584"/>
      <c r="C1" s="584"/>
      <c r="D1" s="585"/>
    </row>
    <row r="2" spans="1:4" ht="19.5" thickBot="1" x14ac:dyDescent="0.35">
      <c r="A2" s="586" t="str">
        <f>'5. Estimated Operating Cashflow'!B2</f>
        <v>PPP School Budget 2023/2024</v>
      </c>
      <c r="B2" s="587"/>
      <c r="C2" s="587"/>
      <c r="D2" s="588"/>
    </row>
    <row r="3" spans="1:4" ht="19.5" thickBot="1" x14ac:dyDescent="0.35">
      <c r="A3" s="132"/>
      <c r="B3" s="132"/>
    </row>
    <row r="4" spans="1:4" ht="18.75" x14ac:dyDescent="0.3">
      <c r="A4" s="589" t="str">
        <f>'2. Budget Grant Calculation'!B4</f>
        <v>Community and Comprehensive School</v>
      </c>
      <c r="B4" s="590"/>
      <c r="C4" s="590"/>
      <c r="D4" s="591"/>
    </row>
    <row r="5" spans="1:4" ht="19.5" thickBot="1" x14ac:dyDescent="0.35">
      <c r="A5" s="592" t="str">
        <f>'2. Budget Grant Calculation'!B5</f>
        <v>654321U</v>
      </c>
      <c r="B5" s="593"/>
      <c r="C5" s="593"/>
      <c r="D5" s="594"/>
    </row>
    <row r="6" spans="1:4" ht="21" thickBot="1" x14ac:dyDescent="0.35">
      <c r="A6" s="18"/>
    </row>
    <row r="7" spans="1:4" ht="19.5" thickBot="1" x14ac:dyDescent="0.35">
      <c r="A7" s="225" t="s">
        <v>186</v>
      </c>
      <c r="B7" s="226"/>
      <c r="C7" s="227"/>
      <c r="D7" s="444"/>
    </row>
    <row r="8" spans="1:4" ht="16.5" thickBot="1" x14ac:dyDescent="0.3">
      <c r="A8" s="228"/>
      <c r="B8" s="229"/>
      <c r="D8" s="445"/>
    </row>
    <row r="9" spans="1:4" ht="16.5" thickBot="1" x14ac:dyDescent="0.3">
      <c r="A9" s="230" t="s">
        <v>187</v>
      </c>
      <c r="B9" s="231"/>
      <c r="C9" s="232"/>
      <c r="D9" s="446" t="s">
        <v>178</v>
      </c>
    </row>
    <row r="10" spans="1:4" ht="15.75" x14ac:dyDescent="0.25">
      <c r="A10" s="233"/>
      <c r="B10" s="234" t="s">
        <v>177</v>
      </c>
      <c r="C10" s="235"/>
      <c r="D10" s="447" t="s">
        <v>20</v>
      </c>
    </row>
    <row r="11" spans="1:4" ht="15.75" x14ac:dyDescent="0.25">
      <c r="A11" s="453"/>
      <c r="B11" s="454">
        <v>3900</v>
      </c>
      <c r="C11" s="462" t="s">
        <v>188</v>
      </c>
      <c r="D11" s="463"/>
    </row>
    <row r="12" spans="1:4" ht="15.75" x14ac:dyDescent="0.25">
      <c r="A12" s="453"/>
      <c r="B12" s="454">
        <v>3901</v>
      </c>
      <c r="C12" s="462" t="s">
        <v>189</v>
      </c>
      <c r="D12" s="463"/>
    </row>
    <row r="13" spans="1:4" ht="15.75" x14ac:dyDescent="0.25">
      <c r="A13" s="453"/>
      <c r="B13" s="454">
        <v>3903</v>
      </c>
      <c r="C13" s="462" t="s">
        <v>190</v>
      </c>
      <c r="D13" s="463"/>
    </row>
    <row r="14" spans="1:4" ht="15.75" x14ac:dyDescent="0.25">
      <c r="A14" s="453"/>
      <c r="B14" s="454">
        <v>3902</v>
      </c>
      <c r="C14" s="462" t="s">
        <v>191</v>
      </c>
      <c r="D14" s="463"/>
    </row>
    <row r="15" spans="1:4" ht="15.75" x14ac:dyDescent="0.25">
      <c r="A15" s="453"/>
      <c r="B15" s="454">
        <v>3907</v>
      </c>
      <c r="C15" s="462" t="s">
        <v>192</v>
      </c>
      <c r="D15" s="463"/>
    </row>
    <row r="16" spans="1:4" ht="15.75" x14ac:dyDescent="0.25">
      <c r="A16" s="453"/>
      <c r="B16" s="454">
        <v>3904</v>
      </c>
      <c r="C16" s="462" t="s">
        <v>193</v>
      </c>
      <c r="D16" s="463"/>
    </row>
    <row r="17" spans="1:5" ht="16.5" thickBot="1" x14ac:dyDescent="0.3">
      <c r="A17" s="581" t="s">
        <v>17</v>
      </c>
      <c r="B17" s="582"/>
      <c r="C17" s="582"/>
      <c r="D17" s="452">
        <f>SUM(D11:D16)</f>
        <v>0</v>
      </c>
    </row>
    <row r="18" spans="1:5" ht="16.5" thickBot="1" x14ac:dyDescent="0.3">
      <c r="A18" s="233"/>
      <c r="B18" s="229"/>
      <c r="C18" s="228"/>
      <c r="D18" s="448"/>
    </row>
    <row r="19" spans="1:5" ht="15.75" x14ac:dyDescent="0.25">
      <c r="A19" s="455" t="s">
        <v>194</v>
      </c>
      <c r="B19" s="456"/>
      <c r="C19" s="457"/>
      <c r="D19" s="458"/>
    </row>
    <row r="20" spans="1:5" ht="15.75" x14ac:dyDescent="0.25">
      <c r="A20" s="453"/>
      <c r="B20" s="454">
        <v>3940</v>
      </c>
      <c r="C20" s="462" t="s">
        <v>195</v>
      </c>
      <c r="D20" s="463"/>
    </row>
    <row r="21" spans="1:5" ht="15.75" x14ac:dyDescent="0.25">
      <c r="A21" s="453"/>
      <c r="B21" s="454">
        <v>3940</v>
      </c>
      <c r="C21" s="462" t="s">
        <v>196</v>
      </c>
      <c r="D21" s="463"/>
    </row>
    <row r="22" spans="1:5" ht="15.75" x14ac:dyDescent="0.25">
      <c r="A22" s="453"/>
      <c r="B22" s="454">
        <v>3940</v>
      </c>
      <c r="C22" s="462" t="s">
        <v>197</v>
      </c>
      <c r="D22" s="463"/>
    </row>
    <row r="23" spans="1:5" ht="15.75" x14ac:dyDescent="0.25">
      <c r="A23" s="453"/>
      <c r="B23" s="454">
        <v>1420</v>
      </c>
      <c r="C23" s="462" t="s">
        <v>198</v>
      </c>
      <c r="D23" s="463"/>
    </row>
    <row r="24" spans="1:5" ht="15.75" x14ac:dyDescent="0.25">
      <c r="A24" s="453"/>
      <c r="B24" s="454">
        <v>1460</v>
      </c>
      <c r="C24" s="462" t="s">
        <v>199</v>
      </c>
      <c r="D24" s="463"/>
    </row>
    <row r="25" spans="1:5" ht="15.75" x14ac:dyDescent="0.25">
      <c r="A25" s="453"/>
      <c r="B25" s="454">
        <v>3940</v>
      </c>
      <c r="C25" s="462" t="s">
        <v>200</v>
      </c>
      <c r="D25" s="463"/>
    </row>
    <row r="26" spans="1:5" ht="15.75" x14ac:dyDescent="0.25">
      <c r="A26" s="453"/>
      <c r="B26" s="454">
        <v>3940</v>
      </c>
      <c r="C26" s="462" t="s">
        <v>201</v>
      </c>
      <c r="D26" s="463"/>
    </row>
    <row r="27" spans="1:5" ht="15.75" x14ac:dyDescent="0.25">
      <c r="A27" s="453"/>
      <c r="B27" s="454">
        <v>3940</v>
      </c>
      <c r="C27" s="462" t="s">
        <v>202</v>
      </c>
      <c r="D27" s="463"/>
    </row>
    <row r="28" spans="1:5" ht="15.75" x14ac:dyDescent="0.25">
      <c r="A28" s="453"/>
      <c r="B28" s="454">
        <v>3940</v>
      </c>
      <c r="C28" s="462" t="s">
        <v>203</v>
      </c>
      <c r="D28" s="463"/>
    </row>
    <row r="29" spans="1:5" ht="16.5" thickBot="1" x14ac:dyDescent="0.3">
      <c r="A29" s="459" t="s">
        <v>17</v>
      </c>
      <c r="B29" s="460"/>
      <c r="C29" s="461"/>
      <c r="D29" s="452">
        <f>SUM(D20:D28)</f>
        <v>0</v>
      </c>
      <c r="E29" s="10"/>
    </row>
    <row r="30" spans="1:5" ht="16.5" thickBot="1" x14ac:dyDescent="0.3">
      <c r="A30" s="237"/>
      <c r="B30" s="234"/>
      <c r="C30" s="235"/>
      <c r="D30" s="450"/>
      <c r="E30" s="10"/>
    </row>
    <row r="31" spans="1:5" ht="16.5" thickBot="1" x14ac:dyDescent="0.3">
      <c r="A31" s="230" t="s">
        <v>204</v>
      </c>
      <c r="B31" s="236"/>
      <c r="C31" s="232"/>
      <c r="D31" s="449">
        <f>D17-D29</f>
        <v>0</v>
      </c>
      <c r="E31" s="10"/>
    </row>
    <row r="32" spans="1:5" ht="15.75" thickBot="1" x14ac:dyDescent="0.3">
      <c r="A32" s="204"/>
      <c r="B32" s="238"/>
      <c r="C32" s="205"/>
      <c r="D32" s="451"/>
    </row>
    <row r="33" spans="1:2" ht="15.75" x14ac:dyDescent="0.25">
      <c r="A33" s="133"/>
      <c r="B33" s="104"/>
    </row>
  </sheetData>
  <mergeCells count="5">
    <mergeCell ref="A17:C17"/>
    <mergeCell ref="A1:D1"/>
    <mergeCell ref="A2:D2"/>
    <mergeCell ref="A4:D4"/>
    <mergeCell ref="A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R218"/>
  <sheetViews>
    <sheetView workbookViewId="0">
      <selection activeCell="A45" sqref="A45:XFD45"/>
    </sheetView>
  </sheetViews>
  <sheetFormatPr defaultRowHeight="15" x14ac:dyDescent="0.25"/>
  <cols>
    <col min="5" max="5" width="16" customWidth="1"/>
    <col min="7" max="18" width="8.85546875" customWidth="1"/>
  </cols>
  <sheetData>
    <row r="1" spans="1:18" ht="18.75" x14ac:dyDescent="0.3">
      <c r="A1" s="595" t="str">
        <f>'2. Budget Grant Calculation'!B4</f>
        <v>Community and Comprehensive School</v>
      </c>
      <c r="B1" s="595"/>
      <c r="C1" s="595"/>
      <c r="D1" s="595"/>
      <c r="E1" s="595"/>
      <c r="F1" s="595"/>
      <c r="G1" s="595"/>
      <c r="H1" s="595"/>
      <c r="I1" s="595"/>
      <c r="J1" s="595"/>
      <c r="K1" s="595"/>
      <c r="L1" s="595"/>
      <c r="M1" s="595"/>
      <c r="N1" s="595"/>
      <c r="O1" s="595"/>
      <c r="P1" s="595"/>
      <c r="Q1" s="595"/>
      <c r="R1" s="595"/>
    </row>
    <row r="2" spans="1:18" ht="18.75" x14ac:dyDescent="0.3">
      <c r="A2" s="108" t="str">
        <f>'2. Budget Grant Calculation'!A2:E2</f>
        <v>PPP School Budget 2023/2024</v>
      </c>
    </row>
    <row r="3" spans="1:18" ht="18.75" x14ac:dyDescent="0.3">
      <c r="A3" s="108" t="s">
        <v>233</v>
      </c>
    </row>
    <row r="4" spans="1:18" ht="15.75" thickBot="1" x14ac:dyDescent="0.3">
      <c r="A4" s="19"/>
      <c r="B4" s="20"/>
      <c r="C4" s="19"/>
      <c r="D4" s="1"/>
      <c r="F4" s="7"/>
    </row>
    <row r="5" spans="1:18" ht="19.5" thickBot="1" x14ac:dyDescent="0.35">
      <c r="A5" s="134"/>
      <c r="B5" s="54" t="s">
        <v>0</v>
      </c>
      <c r="C5" s="135"/>
      <c r="D5" s="135"/>
      <c r="E5" s="135"/>
      <c r="F5" s="136" t="s">
        <v>104</v>
      </c>
      <c r="G5" s="137" t="s">
        <v>156</v>
      </c>
      <c r="H5" s="137" t="s">
        <v>105</v>
      </c>
      <c r="I5" s="137" t="s">
        <v>106</v>
      </c>
      <c r="J5" s="137" t="s">
        <v>107</v>
      </c>
      <c r="K5" s="137" t="s">
        <v>108</v>
      </c>
      <c r="L5" s="137" t="s">
        <v>109</v>
      </c>
      <c r="M5" s="137" t="s">
        <v>110</v>
      </c>
      <c r="N5" s="137" t="s">
        <v>111</v>
      </c>
      <c r="O5" s="137" t="s">
        <v>112</v>
      </c>
      <c r="P5" s="137" t="s">
        <v>150</v>
      </c>
      <c r="Q5" s="137" t="s">
        <v>151</v>
      </c>
      <c r="R5" s="137" t="s">
        <v>152</v>
      </c>
    </row>
    <row r="6" spans="1:18" ht="15.75" thickBot="1" x14ac:dyDescent="0.3">
      <c r="A6" s="53"/>
      <c r="B6" s="11"/>
      <c r="C6" s="11"/>
      <c r="D6" s="11"/>
      <c r="E6" s="11"/>
      <c r="F6" s="138"/>
      <c r="G6" s="77"/>
      <c r="H6" s="77"/>
      <c r="I6" s="77"/>
      <c r="J6" s="77"/>
      <c r="K6" s="77"/>
      <c r="L6" s="77"/>
      <c r="M6" s="77"/>
      <c r="N6" s="77"/>
      <c r="O6" s="77"/>
      <c r="P6" s="77"/>
      <c r="Q6" s="77"/>
      <c r="R6" s="77"/>
    </row>
    <row r="7" spans="1:18" ht="15.75" thickBot="1" x14ac:dyDescent="0.3">
      <c r="A7" s="44" t="s">
        <v>1</v>
      </c>
      <c r="B7" s="43"/>
      <c r="C7" s="40"/>
      <c r="D7" s="40"/>
      <c r="E7" s="41"/>
      <c r="F7" s="42"/>
      <c r="G7" s="139"/>
      <c r="H7" s="139"/>
      <c r="I7" s="139"/>
      <c r="J7" s="139"/>
      <c r="K7" s="139"/>
      <c r="L7" s="139"/>
      <c r="M7" s="139"/>
      <c r="N7" s="139"/>
      <c r="O7" s="139"/>
      <c r="P7" s="139"/>
      <c r="Q7" s="139"/>
      <c r="R7" s="139"/>
    </row>
    <row r="8" spans="1:18" ht="15.75" thickBot="1" x14ac:dyDescent="0.3">
      <c r="A8" s="39">
        <v>3010</v>
      </c>
      <c r="B8" s="28" t="s">
        <v>123</v>
      </c>
      <c r="C8" s="21"/>
      <c r="D8" s="21"/>
      <c r="E8" s="45"/>
      <c r="F8" s="61">
        <f>'3. Income &amp; Expenditure Budget'!G14</f>
        <v>0</v>
      </c>
      <c r="G8" s="138"/>
      <c r="H8" s="138"/>
      <c r="I8" s="138"/>
      <c r="J8" s="138"/>
      <c r="K8" s="138"/>
      <c r="L8" s="138"/>
      <c r="M8" s="138"/>
      <c r="N8" s="138"/>
      <c r="O8" s="138"/>
      <c r="P8" s="138"/>
      <c r="Q8" s="138"/>
      <c r="R8" s="138"/>
    </row>
    <row r="9" spans="1:18" ht="15.75" thickBot="1" x14ac:dyDescent="0.3">
      <c r="A9" s="39">
        <v>3030</v>
      </c>
      <c r="B9" s="336" t="s">
        <v>124</v>
      </c>
      <c r="C9" s="402"/>
      <c r="D9" s="402"/>
      <c r="E9" s="403"/>
      <c r="F9" s="61">
        <f>'3. Income &amp; Expenditure Budget'!G15</f>
        <v>0</v>
      </c>
      <c r="G9" s="138"/>
      <c r="H9" s="138"/>
      <c r="I9" s="138"/>
      <c r="J9" s="138"/>
      <c r="K9" s="138"/>
      <c r="L9" s="138"/>
      <c r="M9" s="138"/>
      <c r="N9" s="138"/>
      <c r="O9" s="138"/>
      <c r="P9" s="138"/>
      <c r="Q9" s="138"/>
      <c r="R9" s="138"/>
    </row>
    <row r="10" spans="1:18" ht="15.75" thickBot="1" x14ac:dyDescent="0.3">
      <c r="A10" s="32">
        <v>3050</v>
      </c>
      <c r="B10" s="321" t="s">
        <v>221</v>
      </c>
      <c r="C10" s="388"/>
      <c r="D10" s="388"/>
      <c r="E10" s="389"/>
      <c r="F10" s="61">
        <f>'3. Income &amp; Expenditure Budget'!G16</f>
        <v>18375</v>
      </c>
      <c r="G10" s="138"/>
      <c r="H10" s="138"/>
      <c r="I10" s="138"/>
      <c r="J10" s="138"/>
      <c r="K10" s="138"/>
      <c r="L10" s="138"/>
      <c r="M10" s="138"/>
      <c r="N10" s="138"/>
      <c r="O10" s="138"/>
      <c r="P10" s="138"/>
      <c r="Q10" s="138"/>
      <c r="R10" s="138"/>
    </row>
    <row r="11" spans="1:18" ht="15.75" thickBot="1" x14ac:dyDescent="0.3">
      <c r="A11" s="32">
        <v>3140</v>
      </c>
      <c r="B11" s="486" t="s">
        <v>162</v>
      </c>
      <c r="C11" s="388"/>
      <c r="D11" s="388"/>
      <c r="E11" s="389"/>
      <c r="F11" s="61">
        <f>'3. Income &amp; Expenditure Budget'!G17</f>
        <v>0</v>
      </c>
      <c r="G11" s="138"/>
      <c r="H11" s="138"/>
      <c r="I11" s="138"/>
      <c r="J11" s="138"/>
      <c r="K11" s="138"/>
      <c r="L11" s="138"/>
      <c r="M11" s="138"/>
      <c r="N11" s="138"/>
      <c r="O11" s="138"/>
      <c r="P11" s="138"/>
      <c r="Q11" s="138"/>
      <c r="R11" s="138"/>
    </row>
    <row r="12" spans="1:18" ht="15.75" thickBot="1" x14ac:dyDescent="0.3">
      <c r="A12" s="33">
        <v>3150</v>
      </c>
      <c r="B12" s="81" t="s">
        <v>133</v>
      </c>
      <c r="C12" s="388"/>
      <c r="D12" s="388"/>
      <c r="E12" s="389"/>
      <c r="F12" s="61">
        <f>'3. Income &amp; Expenditure Budget'!G18</f>
        <v>0</v>
      </c>
      <c r="G12" s="138"/>
      <c r="H12" s="138"/>
      <c r="I12" s="138"/>
      <c r="J12" s="138"/>
      <c r="K12" s="138"/>
      <c r="L12" s="138"/>
      <c r="M12" s="138"/>
      <c r="N12" s="138"/>
      <c r="O12" s="138"/>
      <c r="P12" s="138"/>
      <c r="Q12" s="138"/>
      <c r="R12" s="138"/>
    </row>
    <row r="13" spans="1:18" ht="15.75" thickBot="1" x14ac:dyDescent="0.3">
      <c r="A13" s="224">
        <v>3155</v>
      </c>
      <c r="B13" s="223" t="s">
        <v>305</v>
      </c>
      <c r="C13" s="388"/>
      <c r="D13" s="388"/>
      <c r="E13" s="389"/>
      <c r="F13" s="61"/>
      <c r="G13" s="138"/>
      <c r="H13" s="138"/>
      <c r="I13" s="138"/>
      <c r="J13" s="138"/>
      <c r="K13" s="138"/>
      <c r="L13" s="138"/>
      <c r="M13" s="138"/>
      <c r="N13" s="138"/>
      <c r="O13" s="138"/>
      <c r="P13" s="138"/>
      <c r="Q13" s="138"/>
      <c r="R13" s="138"/>
    </row>
    <row r="14" spans="1:18" ht="15.75" thickBot="1" x14ac:dyDescent="0.3">
      <c r="A14" s="33">
        <v>3170</v>
      </c>
      <c r="B14" s="81" t="s">
        <v>33</v>
      </c>
      <c r="C14" s="388"/>
      <c r="D14" s="388"/>
      <c r="E14" s="389"/>
      <c r="F14" s="61">
        <f>'3. Income &amp; Expenditure Budget'!G20</f>
        <v>0</v>
      </c>
      <c r="G14" s="138"/>
      <c r="H14" s="138"/>
      <c r="I14" s="138"/>
      <c r="J14" s="138"/>
      <c r="K14" s="138"/>
      <c r="L14" s="138"/>
      <c r="M14" s="138"/>
      <c r="N14" s="138"/>
      <c r="O14" s="138"/>
      <c r="P14" s="138"/>
      <c r="Q14" s="138"/>
      <c r="R14" s="138"/>
    </row>
    <row r="15" spans="1:18" ht="15.75" thickBot="1" x14ac:dyDescent="0.3">
      <c r="A15" s="33">
        <v>3190</v>
      </c>
      <c r="B15" s="81" t="s">
        <v>65</v>
      </c>
      <c r="C15" s="388"/>
      <c r="D15" s="388"/>
      <c r="E15" s="389"/>
      <c r="F15" s="61">
        <f>'3. Income &amp; Expenditure Budget'!G21</f>
        <v>0</v>
      </c>
      <c r="G15" s="138"/>
      <c r="H15" s="138"/>
      <c r="I15" s="138"/>
      <c r="J15" s="138"/>
      <c r="K15" s="138"/>
      <c r="L15" s="138"/>
      <c r="M15" s="138"/>
      <c r="N15" s="138"/>
      <c r="O15" s="138"/>
      <c r="P15" s="138"/>
      <c r="Q15" s="138"/>
      <c r="R15" s="138"/>
    </row>
    <row r="16" spans="1:18" ht="15.75" thickBot="1" x14ac:dyDescent="0.3">
      <c r="A16" s="33">
        <v>3200</v>
      </c>
      <c r="B16" s="81" t="s">
        <v>134</v>
      </c>
      <c r="C16" s="388"/>
      <c r="D16" s="388"/>
      <c r="E16" s="389"/>
      <c r="F16" s="61">
        <f>'3. Income &amp; Expenditure Budget'!G22</f>
        <v>0</v>
      </c>
      <c r="G16" s="138"/>
      <c r="H16" s="138"/>
      <c r="I16" s="138"/>
      <c r="J16" s="138"/>
      <c r="K16" s="138"/>
      <c r="L16" s="138"/>
      <c r="M16" s="138"/>
      <c r="N16" s="138"/>
      <c r="O16" s="138"/>
      <c r="P16" s="138"/>
      <c r="Q16" s="138"/>
      <c r="R16" s="138"/>
    </row>
    <row r="17" spans="1:18" ht="15.75" thickBot="1" x14ac:dyDescent="0.3">
      <c r="A17" s="33">
        <v>3210</v>
      </c>
      <c r="B17" s="81" t="s">
        <v>135</v>
      </c>
      <c r="C17" s="388"/>
      <c r="D17" s="388"/>
      <c r="E17" s="389"/>
      <c r="F17" s="61">
        <f>'3. Income &amp; Expenditure Budget'!G23</f>
        <v>0</v>
      </c>
      <c r="G17" s="138"/>
      <c r="H17" s="138"/>
      <c r="I17" s="138"/>
      <c r="J17" s="138"/>
      <c r="K17" s="138"/>
      <c r="L17" s="138"/>
      <c r="M17" s="138"/>
      <c r="N17" s="138"/>
      <c r="O17" s="138"/>
      <c r="P17" s="138"/>
      <c r="Q17" s="138"/>
      <c r="R17" s="138"/>
    </row>
    <row r="18" spans="1:18" ht="15.75" thickBot="1" x14ac:dyDescent="0.3">
      <c r="A18" s="33">
        <v>3220</v>
      </c>
      <c r="B18" s="81" t="s">
        <v>2</v>
      </c>
      <c r="C18" s="388"/>
      <c r="D18" s="388"/>
      <c r="E18" s="389"/>
      <c r="F18" s="61">
        <f>'3. Income &amp; Expenditure Budget'!G24</f>
        <v>0</v>
      </c>
      <c r="G18" s="138"/>
      <c r="H18" s="138"/>
      <c r="I18" s="138"/>
      <c r="J18" s="138"/>
      <c r="K18" s="138"/>
      <c r="L18" s="138"/>
      <c r="M18" s="138"/>
      <c r="N18" s="138"/>
      <c r="O18" s="138"/>
      <c r="P18" s="138"/>
      <c r="Q18" s="138"/>
      <c r="R18" s="138"/>
    </row>
    <row r="19" spans="1:18" ht="15.75" thickBot="1" x14ac:dyDescent="0.3">
      <c r="A19" s="33">
        <v>3230</v>
      </c>
      <c r="B19" s="81" t="s">
        <v>127</v>
      </c>
      <c r="C19" s="388"/>
      <c r="D19" s="388"/>
      <c r="E19" s="389"/>
      <c r="F19" s="61">
        <f>'3. Income &amp; Expenditure Budget'!G25</f>
        <v>0</v>
      </c>
      <c r="G19" s="138"/>
      <c r="H19" s="138"/>
      <c r="I19" s="138"/>
      <c r="J19" s="138"/>
      <c r="K19" s="138"/>
      <c r="L19" s="138"/>
      <c r="M19" s="138"/>
      <c r="N19" s="138"/>
      <c r="O19" s="138"/>
      <c r="P19" s="138"/>
      <c r="Q19" s="138"/>
      <c r="R19" s="138"/>
    </row>
    <row r="20" spans="1:18" ht="15.75" thickBot="1" x14ac:dyDescent="0.3">
      <c r="A20" s="33">
        <v>3240</v>
      </c>
      <c r="B20" s="81" t="s">
        <v>136</v>
      </c>
      <c r="C20" s="388"/>
      <c r="D20" s="388"/>
      <c r="E20" s="389"/>
      <c r="F20" s="61">
        <f>'3. Income &amp; Expenditure Budget'!G26</f>
        <v>0</v>
      </c>
      <c r="G20" s="138"/>
      <c r="H20" s="138"/>
      <c r="I20" s="138"/>
      <c r="J20" s="138"/>
      <c r="K20" s="138"/>
      <c r="L20" s="138"/>
      <c r="M20" s="138"/>
      <c r="N20" s="138"/>
      <c r="O20" s="138"/>
      <c r="P20" s="138"/>
      <c r="Q20" s="138"/>
      <c r="R20" s="138"/>
    </row>
    <row r="21" spans="1:18" ht="15.75" thickBot="1" x14ac:dyDescent="0.3">
      <c r="A21" s="33">
        <v>3245</v>
      </c>
      <c r="B21" s="81" t="s">
        <v>113</v>
      </c>
      <c r="C21" s="388"/>
      <c r="D21" s="388"/>
      <c r="E21" s="389"/>
      <c r="F21" s="61">
        <f>'3. Income &amp; Expenditure Budget'!G27</f>
        <v>0</v>
      </c>
      <c r="G21" s="138"/>
      <c r="H21" s="138"/>
      <c r="I21" s="138"/>
      <c r="J21" s="138"/>
      <c r="K21" s="138"/>
      <c r="L21" s="138"/>
      <c r="M21" s="138"/>
      <c r="N21" s="138"/>
      <c r="O21" s="138"/>
      <c r="P21" s="138"/>
      <c r="Q21" s="138"/>
      <c r="R21" s="138"/>
    </row>
    <row r="22" spans="1:18" ht="15.75" thickBot="1" x14ac:dyDescent="0.3">
      <c r="A22" s="34">
        <v>3255</v>
      </c>
      <c r="B22" s="331" t="s">
        <v>306</v>
      </c>
      <c r="C22" s="388"/>
      <c r="D22" s="388"/>
      <c r="E22" s="389"/>
      <c r="F22" s="61">
        <f>'3. Income &amp; Expenditure Budget'!G28</f>
        <v>0</v>
      </c>
      <c r="G22" s="138"/>
      <c r="H22" s="138"/>
      <c r="I22" s="138"/>
      <c r="J22" s="138"/>
      <c r="K22" s="138"/>
      <c r="L22" s="138"/>
      <c r="M22" s="138"/>
      <c r="N22" s="138"/>
      <c r="O22" s="138"/>
      <c r="P22" s="138"/>
      <c r="Q22" s="138"/>
      <c r="R22" s="138"/>
    </row>
    <row r="23" spans="1:18" ht="15.75" thickBot="1" x14ac:dyDescent="0.3">
      <c r="A23" s="34">
        <v>3260</v>
      </c>
      <c r="B23" s="331" t="s">
        <v>163</v>
      </c>
      <c r="C23" s="388"/>
      <c r="D23" s="388"/>
      <c r="E23" s="389"/>
      <c r="F23" s="61">
        <f>'3. Income &amp; Expenditure Budget'!G29</f>
        <v>0</v>
      </c>
      <c r="G23" s="138"/>
      <c r="H23" s="138"/>
      <c r="I23" s="138"/>
      <c r="J23" s="138"/>
      <c r="K23" s="138"/>
      <c r="L23" s="138"/>
      <c r="M23" s="138"/>
      <c r="N23" s="138"/>
      <c r="O23" s="138"/>
      <c r="P23" s="138"/>
      <c r="Q23" s="138"/>
      <c r="R23" s="138"/>
    </row>
    <row r="24" spans="1:18" ht="15.75" thickBot="1" x14ac:dyDescent="0.3">
      <c r="A24" s="80">
        <v>3270</v>
      </c>
      <c r="B24" s="223" t="s">
        <v>66</v>
      </c>
      <c r="C24" s="388"/>
      <c r="D24" s="388"/>
      <c r="E24" s="389"/>
      <c r="F24" s="61">
        <f>'3. Income &amp; Expenditure Budget'!G30</f>
        <v>0</v>
      </c>
      <c r="G24" s="138"/>
      <c r="H24" s="138"/>
      <c r="I24" s="138"/>
      <c r="J24" s="138"/>
      <c r="K24" s="138"/>
      <c r="L24" s="138"/>
      <c r="M24" s="138"/>
      <c r="N24" s="138"/>
      <c r="O24" s="138"/>
      <c r="P24" s="138"/>
      <c r="Q24" s="138"/>
      <c r="R24" s="138"/>
    </row>
    <row r="25" spans="1:18" ht="15.75" thickBot="1" x14ac:dyDescent="0.3">
      <c r="A25" s="149">
        <v>3275</v>
      </c>
      <c r="B25" s="223" t="s">
        <v>125</v>
      </c>
      <c r="C25" s="393"/>
      <c r="D25" s="393"/>
      <c r="E25" s="394"/>
      <c r="F25" s="61">
        <f>'3. Income &amp; Expenditure Budget'!G31</f>
        <v>0</v>
      </c>
      <c r="G25" s="138"/>
      <c r="H25" s="138"/>
      <c r="I25" s="138"/>
      <c r="J25" s="138"/>
      <c r="K25" s="138"/>
      <c r="L25" s="138"/>
      <c r="M25" s="138"/>
      <c r="N25" s="138"/>
      <c r="O25" s="138"/>
      <c r="P25" s="138"/>
      <c r="Q25" s="138"/>
      <c r="R25" s="138"/>
    </row>
    <row r="26" spans="1:18" ht="15.75" thickBot="1" x14ac:dyDescent="0.3">
      <c r="A26" s="201">
        <v>3276</v>
      </c>
      <c r="B26" s="223" t="s">
        <v>153</v>
      </c>
      <c r="C26" s="495"/>
      <c r="D26" s="495"/>
      <c r="E26" s="496"/>
      <c r="F26" s="61">
        <f>'3. Income &amp; Expenditure Budget'!G32</f>
        <v>0</v>
      </c>
      <c r="G26" s="138"/>
      <c r="H26" s="138"/>
      <c r="I26" s="138"/>
      <c r="J26" s="138"/>
      <c r="K26" s="138"/>
      <c r="L26" s="138"/>
      <c r="M26" s="138"/>
      <c r="N26" s="138"/>
      <c r="O26" s="138"/>
      <c r="P26" s="138"/>
      <c r="Q26" s="138"/>
      <c r="R26" s="138"/>
    </row>
    <row r="27" spans="1:18" ht="15.75" thickBot="1" x14ac:dyDescent="0.3">
      <c r="A27" s="33">
        <v>3290</v>
      </c>
      <c r="B27" s="223" t="s">
        <v>164</v>
      </c>
      <c r="C27" s="387"/>
      <c r="D27" s="388"/>
      <c r="E27" s="389"/>
      <c r="F27" s="61">
        <f>'3. Income &amp; Expenditure Budget'!G33</f>
        <v>0</v>
      </c>
      <c r="G27" s="138"/>
      <c r="H27" s="138"/>
      <c r="I27" s="138"/>
      <c r="J27" s="138"/>
      <c r="K27" s="138"/>
      <c r="L27" s="138"/>
      <c r="M27" s="138"/>
      <c r="N27" s="138"/>
      <c r="O27" s="138"/>
      <c r="P27" s="138"/>
      <c r="Q27" s="138"/>
      <c r="R27" s="138"/>
    </row>
    <row r="28" spans="1:18" ht="15.75" thickBot="1" x14ac:dyDescent="0.3">
      <c r="A28" s="335">
        <v>3293</v>
      </c>
      <c r="B28" s="336" t="s">
        <v>205</v>
      </c>
      <c r="C28" s="401"/>
      <c r="D28" s="402"/>
      <c r="E28" s="403"/>
      <c r="F28" s="61">
        <f>'3. Income &amp; Expenditure Budget'!G34</f>
        <v>0</v>
      </c>
      <c r="G28" s="138"/>
      <c r="H28" s="138"/>
      <c r="I28" s="138"/>
      <c r="J28" s="138"/>
      <c r="K28" s="138"/>
      <c r="L28" s="138"/>
      <c r="M28" s="138"/>
      <c r="N28" s="138"/>
      <c r="O28" s="138"/>
      <c r="P28" s="138"/>
      <c r="Q28" s="138"/>
      <c r="R28" s="138"/>
    </row>
    <row r="29" spans="1:18" ht="15.75" thickBot="1" x14ac:dyDescent="0.3">
      <c r="A29" s="37">
        <v>3294</v>
      </c>
      <c r="B29" s="180" t="s">
        <v>73</v>
      </c>
      <c r="C29" s="26"/>
      <c r="D29" s="21"/>
      <c r="E29" s="45"/>
      <c r="F29" s="61">
        <f>'3. Income &amp; Expenditure Budget'!G35</f>
        <v>0</v>
      </c>
      <c r="G29" s="138"/>
      <c r="H29" s="138"/>
      <c r="I29" s="138"/>
      <c r="J29" s="138"/>
      <c r="K29" s="138"/>
      <c r="L29" s="138"/>
      <c r="M29" s="138"/>
      <c r="N29" s="138"/>
      <c r="O29" s="138"/>
      <c r="P29" s="138"/>
      <c r="Q29" s="138"/>
      <c r="R29" s="138"/>
    </row>
    <row r="30" spans="1:18" ht="15.75" thickBot="1" x14ac:dyDescent="0.3">
      <c r="A30" s="44" t="s">
        <v>41</v>
      </c>
      <c r="B30" s="43"/>
      <c r="C30" s="40"/>
      <c r="D30" s="40"/>
      <c r="E30" s="41"/>
      <c r="F30" s="161">
        <f t="shared" ref="F30:R30" si="0">SUM(F8:F29)</f>
        <v>18375</v>
      </c>
      <c r="G30" s="161">
        <f t="shared" si="0"/>
        <v>0</v>
      </c>
      <c r="H30" s="161">
        <f t="shared" si="0"/>
        <v>0</v>
      </c>
      <c r="I30" s="161">
        <f t="shared" si="0"/>
        <v>0</v>
      </c>
      <c r="J30" s="161">
        <f t="shared" si="0"/>
        <v>0</v>
      </c>
      <c r="K30" s="161">
        <f t="shared" si="0"/>
        <v>0</v>
      </c>
      <c r="L30" s="161">
        <f t="shared" si="0"/>
        <v>0</v>
      </c>
      <c r="M30" s="161">
        <f t="shared" si="0"/>
        <v>0</v>
      </c>
      <c r="N30" s="161">
        <f t="shared" si="0"/>
        <v>0</v>
      </c>
      <c r="O30" s="161">
        <f t="shared" si="0"/>
        <v>0</v>
      </c>
      <c r="P30" s="161">
        <f t="shared" si="0"/>
        <v>0</v>
      </c>
      <c r="Q30" s="161">
        <f t="shared" si="0"/>
        <v>0</v>
      </c>
      <c r="R30" s="161">
        <f t="shared" si="0"/>
        <v>0</v>
      </c>
    </row>
    <row r="31" spans="1:18" ht="15.75" thickBot="1" x14ac:dyDescent="0.3">
      <c r="A31" s="151"/>
      <c r="B31" s="151"/>
      <c r="C31" s="151"/>
      <c r="D31" s="151"/>
      <c r="E31" s="152"/>
      <c r="F31" s="191">
        <f>'3. Income &amp; Expenditure Budget'!G37</f>
        <v>0</v>
      </c>
      <c r="G31" s="138"/>
      <c r="H31" s="138"/>
      <c r="I31" s="138"/>
      <c r="J31" s="138"/>
      <c r="K31" s="138"/>
      <c r="L31" s="138"/>
      <c r="M31" s="138"/>
      <c r="N31" s="138"/>
      <c r="O31" s="138"/>
      <c r="P31" s="138"/>
      <c r="Q31" s="138"/>
      <c r="R31" s="138"/>
    </row>
    <row r="32" spans="1:18" ht="15.75" thickBot="1" x14ac:dyDescent="0.3">
      <c r="A32" s="44" t="s">
        <v>137</v>
      </c>
      <c r="B32" s="43"/>
      <c r="C32" s="40"/>
      <c r="D32" s="40"/>
      <c r="E32" s="41"/>
      <c r="F32" s="161">
        <f>'3. Income &amp; Expenditure Budget'!G38</f>
        <v>0</v>
      </c>
      <c r="G32" s="139"/>
      <c r="H32" s="139"/>
      <c r="I32" s="139"/>
      <c r="J32" s="139"/>
      <c r="K32" s="139"/>
      <c r="L32" s="139"/>
      <c r="M32" s="139"/>
      <c r="N32" s="139"/>
      <c r="O32" s="139"/>
      <c r="P32" s="139"/>
      <c r="Q32" s="139"/>
      <c r="R32" s="139"/>
    </row>
    <row r="33" spans="1:18" ht="15.75" thickBot="1" x14ac:dyDescent="0.3">
      <c r="A33" s="171">
        <v>3295</v>
      </c>
      <c r="B33" s="168" t="s">
        <v>114</v>
      </c>
      <c r="C33" s="153"/>
      <c r="D33" s="153"/>
      <c r="E33" s="167"/>
      <c r="F33" s="61">
        <f>'3. Income &amp; Expenditure Budget'!G39</f>
        <v>0</v>
      </c>
      <c r="G33" s="138"/>
      <c r="H33" s="138"/>
      <c r="I33" s="138"/>
      <c r="J33" s="138"/>
      <c r="K33" s="138"/>
      <c r="L33" s="138"/>
      <c r="M33" s="138"/>
      <c r="N33" s="138"/>
      <c r="O33" s="138"/>
      <c r="P33" s="138"/>
      <c r="Q33" s="138"/>
      <c r="R33" s="138"/>
    </row>
    <row r="34" spans="1:18" ht="15.75" thickBot="1" x14ac:dyDescent="0.3">
      <c r="A34" s="172">
        <v>3296</v>
      </c>
      <c r="B34" s="169" t="s">
        <v>115</v>
      </c>
      <c r="C34" s="144"/>
      <c r="D34" s="144"/>
      <c r="E34" s="166"/>
      <c r="F34" s="61">
        <f>'3. Income &amp; Expenditure Budget'!G40</f>
        <v>0</v>
      </c>
      <c r="G34" s="138"/>
      <c r="H34" s="138"/>
      <c r="I34" s="138"/>
      <c r="J34" s="138"/>
      <c r="K34" s="138"/>
      <c r="L34" s="138"/>
      <c r="M34" s="138"/>
      <c r="N34" s="138"/>
      <c r="O34" s="138"/>
      <c r="P34" s="138"/>
      <c r="Q34" s="138"/>
      <c r="R34" s="138"/>
    </row>
    <row r="35" spans="1:18" ht="15.75" thickBot="1" x14ac:dyDescent="0.3">
      <c r="A35" s="172">
        <v>3297</v>
      </c>
      <c r="B35" s="169" t="s">
        <v>116</v>
      </c>
      <c r="C35" s="144"/>
      <c r="D35" s="144"/>
      <c r="E35" s="166"/>
      <c r="F35" s="61">
        <f>'3. Income &amp; Expenditure Budget'!G41</f>
        <v>0</v>
      </c>
      <c r="G35" s="138"/>
      <c r="H35" s="138"/>
      <c r="I35" s="138"/>
      <c r="J35" s="138"/>
      <c r="K35" s="138"/>
      <c r="L35" s="138"/>
      <c r="M35" s="138"/>
      <c r="N35" s="138"/>
      <c r="O35" s="138"/>
      <c r="P35" s="138"/>
      <c r="Q35" s="138"/>
      <c r="R35" s="138"/>
    </row>
    <row r="36" spans="1:18" ht="15.75" thickBot="1" x14ac:dyDescent="0.3">
      <c r="A36" s="172">
        <v>3298</v>
      </c>
      <c r="B36" s="169" t="s">
        <v>117</v>
      </c>
      <c r="C36" s="144"/>
      <c r="D36" s="144"/>
      <c r="E36" s="166"/>
      <c r="F36" s="61">
        <f>'3. Income &amp; Expenditure Budget'!G42</f>
        <v>0</v>
      </c>
      <c r="G36" s="138"/>
      <c r="H36" s="138"/>
      <c r="I36" s="138"/>
      <c r="J36" s="138"/>
      <c r="K36" s="138"/>
      <c r="L36" s="138"/>
      <c r="M36" s="138"/>
      <c r="N36" s="138"/>
      <c r="O36" s="138"/>
      <c r="P36" s="138"/>
      <c r="Q36" s="138"/>
      <c r="R36" s="138"/>
    </row>
    <row r="37" spans="1:18" ht="15.75" thickBot="1" x14ac:dyDescent="0.3">
      <c r="A37" s="173">
        <v>3299</v>
      </c>
      <c r="B37" s="169" t="s">
        <v>118</v>
      </c>
      <c r="C37" s="144"/>
      <c r="D37" s="144"/>
      <c r="E37" s="166"/>
      <c r="F37" s="61">
        <f>'3. Income &amp; Expenditure Budget'!G43</f>
        <v>0</v>
      </c>
      <c r="G37" s="138"/>
      <c r="H37" s="138"/>
      <c r="I37" s="138"/>
      <c r="J37" s="138"/>
      <c r="K37" s="138"/>
      <c r="L37" s="138"/>
      <c r="M37" s="138"/>
      <c r="N37" s="138"/>
      <c r="O37" s="138"/>
      <c r="P37" s="138"/>
      <c r="Q37" s="138"/>
      <c r="R37" s="138"/>
    </row>
    <row r="38" spans="1:18" ht="15.75" thickBot="1" x14ac:dyDescent="0.3">
      <c r="A38" s="170" t="s">
        <v>119</v>
      </c>
      <c r="B38" s="154"/>
      <c r="C38" s="154"/>
      <c r="D38" s="154"/>
      <c r="E38" s="155"/>
      <c r="F38" s="161">
        <f>SUM(F33:F37)</f>
        <v>0</v>
      </c>
      <c r="G38" s="161">
        <f t="shared" ref="G38:R38" si="1">SUM(G33:G37)</f>
        <v>0</v>
      </c>
      <c r="H38" s="161">
        <f t="shared" si="1"/>
        <v>0</v>
      </c>
      <c r="I38" s="161">
        <f t="shared" si="1"/>
        <v>0</v>
      </c>
      <c r="J38" s="161">
        <f t="shared" si="1"/>
        <v>0</v>
      </c>
      <c r="K38" s="161">
        <f t="shared" si="1"/>
        <v>0</v>
      </c>
      <c r="L38" s="161">
        <f t="shared" si="1"/>
        <v>0</v>
      </c>
      <c r="M38" s="161">
        <f t="shared" si="1"/>
        <v>0</v>
      </c>
      <c r="N38" s="161">
        <f t="shared" si="1"/>
        <v>0</v>
      </c>
      <c r="O38" s="161">
        <f t="shared" si="1"/>
        <v>0</v>
      </c>
      <c r="P38" s="161">
        <f t="shared" si="1"/>
        <v>0</v>
      </c>
      <c r="Q38" s="161">
        <f t="shared" si="1"/>
        <v>0</v>
      </c>
      <c r="R38" s="161">
        <f t="shared" si="1"/>
        <v>0</v>
      </c>
    </row>
    <row r="39" spans="1:18" ht="15.75" thickBot="1" x14ac:dyDescent="0.3">
      <c r="A39" s="36"/>
      <c r="B39" s="16" t="s">
        <v>34</v>
      </c>
      <c r="D39" s="3"/>
      <c r="E39" s="3"/>
      <c r="F39" s="191">
        <f>'3. Income &amp; Expenditure Budget'!G45</f>
        <v>0</v>
      </c>
      <c r="G39" s="138"/>
      <c r="H39" s="138"/>
      <c r="I39" s="138"/>
      <c r="J39" s="138"/>
      <c r="K39" s="138"/>
      <c r="L39" s="138"/>
      <c r="M39" s="138"/>
      <c r="N39" s="138"/>
      <c r="O39" s="138"/>
      <c r="P39" s="138"/>
      <c r="Q39" s="138"/>
      <c r="R39" s="138"/>
    </row>
    <row r="40" spans="1:18" ht="15.75" thickBot="1" x14ac:dyDescent="0.3">
      <c r="A40" s="44" t="s">
        <v>44</v>
      </c>
      <c r="B40" s="43"/>
      <c r="C40" s="40"/>
      <c r="D40" s="40"/>
      <c r="E40" s="41"/>
      <c r="F40" s="161">
        <f>'3. Income &amp; Expenditure Budget'!G46</f>
        <v>0</v>
      </c>
      <c r="G40" s="139"/>
      <c r="H40" s="139"/>
      <c r="I40" s="139"/>
      <c r="J40" s="139"/>
      <c r="K40" s="139"/>
      <c r="L40" s="139"/>
      <c r="M40" s="139"/>
      <c r="N40" s="139"/>
      <c r="O40" s="139"/>
      <c r="P40" s="139"/>
      <c r="Q40" s="139"/>
      <c r="R40" s="139"/>
    </row>
    <row r="41" spans="1:18" ht="15.75" thickBot="1" x14ac:dyDescent="0.3">
      <c r="A41" s="37">
        <v>3310</v>
      </c>
      <c r="B41" s="223" t="s">
        <v>307</v>
      </c>
      <c r="C41" s="26"/>
      <c r="D41" s="21"/>
      <c r="E41" s="45"/>
      <c r="F41" s="61">
        <f>'3. Income &amp; Expenditure Budget'!G47</f>
        <v>0</v>
      </c>
      <c r="G41" s="138"/>
      <c r="H41" s="138"/>
      <c r="I41" s="138"/>
      <c r="J41" s="138"/>
      <c r="K41" s="138"/>
      <c r="L41" s="138"/>
      <c r="M41" s="138"/>
      <c r="N41" s="138"/>
      <c r="O41" s="138"/>
      <c r="P41" s="138"/>
      <c r="Q41" s="138"/>
      <c r="R41" s="138"/>
    </row>
    <row r="42" spans="1:18" ht="15.75" thickBot="1" x14ac:dyDescent="0.3">
      <c r="A42" s="33">
        <v>3330</v>
      </c>
      <c r="B42" s="223" t="s">
        <v>308</v>
      </c>
      <c r="C42" s="23"/>
      <c r="D42" s="22"/>
      <c r="E42" s="46"/>
      <c r="F42" s="61">
        <f>'3. Income &amp; Expenditure Budget'!G48</f>
        <v>0</v>
      </c>
      <c r="G42" s="138"/>
      <c r="H42" s="138"/>
      <c r="I42" s="138"/>
      <c r="J42" s="138"/>
      <c r="K42" s="138"/>
      <c r="L42" s="138"/>
      <c r="M42" s="138"/>
      <c r="N42" s="138"/>
      <c r="O42" s="138"/>
      <c r="P42" s="138"/>
      <c r="Q42" s="138"/>
      <c r="R42" s="138"/>
    </row>
    <row r="43" spans="1:18" ht="15.75" thickBot="1" x14ac:dyDescent="0.3">
      <c r="A43" s="34">
        <v>3335</v>
      </c>
      <c r="B43" s="331" t="s">
        <v>138</v>
      </c>
      <c r="C43" s="23"/>
      <c r="D43" s="22"/>
      <c r="E43" s="46"/>
      <c r="F43" s="61">
        <f>'3. Income &amp; Expenditure Budget'!G49</f>
        <v>0</v>
      </c>
      <c r="G43" s="138"/>
      <c r="H43" s="138"/>
      <c r="I43" s="138"/>
      <c r="J43" s="138"/>
      <c r="K43" s="138"/>
      <c r="L43" s="138"/>
      <c r="M43" s="138"/>
      <c r="N43" s="138"/>
      <c r="O43" s="138"/>
      <c r="P43" s="138"/>
      <c r="Q43" s="138"/>
      <c r="R43" s="138"/>
    </row>
    <row r="44" spans="1:18" ht="15.75" thickBot="1" x14ac:dyDescent="0.3">
      <c r="A44" s="34">
        <v>3350</v>
      </c>
      <c r="B44" s="382" t="s">
        <v>67</v>
      </c>
      <c r="C44" s="23"/>
      <c r="D44" s="22"/>
      <c r="E44" s="46"/>
      <c r="F44" s="61">
        <f>'3. Income &amp; Expenditure Budget'!G50</f>
        <v>0</v>
      </c>
      <c r="G44" s="138"/>
      <c r="H44" s="138"/>
      <c r="I44" s="138"/>
      <c r="J44" s="138"/>
      <c r="K44" s="138"/>
      <c r="L44" s="138"/>
      <c r="M44" s="138"/>
      <c r="N44" s="138"/>
      <c r="O44" s="138"/>
      <c r="P44" s="138"/>
      <c r="Q44" s="138"/>
      <c r="R44" s="138"/>
    </row>
    <row r="45" spans="1:18" ht="15.75" thickBot="1" x14ac:dyDescent="0.3">
      <c r="A45" s="34">
        <v>3370</v>
      </c>
      <c r="B45" s="382" t="s">
        <v>128</v>
      </c>
      <c r="C45" s="23"/>
      <c r="D45" s="22"/>
      <c r="E45" s="46"/>
      <c r="F45" s="61">
        <f>'3. Income &amp; Expenditure Budget'!G51</f>
        <v>0</v>
      </c>
      <c r="G45" s="138"/>
      <c r="H45" s="138"/>
      <c r="I45" s="138"/>
      <c r="J45" s="138"/>
      <c r="K45" s="138"/>
      <c r="L45" s="138"/>
      <c r="M45" s="138"/>
      <c r="N45" s="138"/>
      <c r="O45" s="138"/>
      <c r="P45" s="138"/>
      <c r="Q45" s="138"/>
      <c r="R45" s="138"/>
    </row>
    <row r="46" spans="1:18" ht="15.75" thickBot="1" x14ac:dyDescent="0.3">
      <c r="A46" s="34">
        <v>3375</v>
      </c>
      <c r="B46" s="223" t="s">
        <v>309</v>
      </c>
      <c r="C46" s="23"/>
      <c r="D46" s="22"/>
      <c r="E46" s="46"/>
      <c r="F46" s="61">
        <f>'3. Income &amp; Expenditure Budget'!G52</f>
        <v>0</v>
      </c>
      <c r="G46" s="138"/>
      <c r="H46" s="138"/>
      <c r="I46" s="138"/>
      <c r="J46" s="138"/>
      <c r="K46" s="138"/>
      <c r="L46" s="138"/>
      <c r="M46" s="138"/>
      <c r="N46" s="138"/>
      <c r="O46" s="138"/>
      <c r="P46" s="138"/>
      <c r="Q46" s="138"/>
      <c r="R46" s="138"/>
    </row>
    <row r="47" spans="1:18" ht="15.75" thickBot="1" x14ac:dyDescent="0.3">
      <c r="A47" s="330">
        <v>3380</v>
      </c>
      <c r="B47" s="223" t="s">
        <v>398</v>
      </c>
      <c r="C47" s="23"/>
      <c r="D47" s="22"/>
      <c r="E47" s="46"/>
      <c r="F47" s="61">
        <f>'3. Income &amp; Expenditure Budget'!G53</f>
        <v>0</v>
      </c>
      <c r="G47" s="138"/>
      <c r="H47" s="138"/>
      <c r="I47" s="138"/>
      <c r="J47" s="138"/>
      <c r="K47" s="138"/>
      <c r="L47" s="138"/>
      <c r="M47" s="138"/>
      <c r="N47" s="138"/>
      <c r="O47" s="138"/>
      <c r="P47" s="138"/>
      <c r="Q47" s="138"/>
      <c r="R47" s="138"/>
    </row>
    <row r="48" spans="1:18" ht="15.75" thickBot="1" x14ac:dyDescent="0.3">
      <c r="A48" s="34">
        <v>3390</v>
      </c>
      <c r="B48" s="382" t="s">
        <v>35</v>
      </c>
      <c r="C48" s="23"/>
      <c r="D48" s="22"/>
      <c r="E48" s="46"/>
      <c r="F48" s="61">
        <f>'3. Income &amp; Expenditure Budget'!G54</f>
        <v>0</v>
      </c>
      <c r="G48" s="138"/>
      <c r="H48" s="138"/>
      <c r="I48" s="138"/>
      <c r="J48" s="138"/>
      <c r="K48" s="138"/>
      <c r="L48" s="138"/>
      <c r="M48" s="138"/>
      <c r="N48" s="138"/>
      <c r="O48" s="138"/>
      <c r="P48" s="138"/>
      <c r="Q48" s="138"/>
      <c r="R48" s="138"/>
    </row>
    <row r="49" spans="1:18" ht="15.75" thickBot="1" x14ac:dyDescent="0.3">
      <c r="A49" s="34">
        <v>3395</v>
      </c>
      <c r="B49" s="382" t="s">
        <v>165</v>
      </c>
      <c r="C49" s="23"/>
      <c r="D49" s="22"/>
      <c r="E49" s="46"/>
      <c r="F49" s="61">
        <f>'3. Income &amp; Expenditure Budget'!G55</f>
        <v>0</v>
      </c>
      <c r="G49" s="138"/>
      <c r="H49" s="138"/>
      <c r="I49" s="138"/>
      <c r="J49" s="138"/>
      <c r="K49" s="138"/>
      <c r="L49" s="138"/>
      <c r="M49" s="138"/>
      <c r="N49" s="138"/>
      <c r="O49" s="138"/>
      <c r="P49" s="138"/>
      <c r="Q49" s="138"/>
      <c r="R49" s="138"/>
    </row>
    <row r="50" spans="1:18" ht="15.75" thickBot="1" x14ac:dyDescent="0.3">
      <c r="A50" s="33">
        <v>3410</v>
      </c>
      <c r="B50" s="223" t="s">
        <v>58</v>
      </c>
      <c r="C50" s="23"/>
      <c r="D50" s="22"/>
      <c r="E50" s="46"/>
      <c r="F50" s="61">
        <f>'3. Income &amp; Expenditure Budget'!G56</f>
        <v>0</v>
      </c>
      <c r="G50" s="138"/>
      <c r="H50" s="138"/>
      <c r="I50" s="138"/>
      <c r="J50" s="138"/>
      <c r="K50" s="138"/>
      <c r="L50" s="138"/>
      <c r="M50" s="138"/>
      <c r="N50" s="138"/>
      <c r="O50" s="138"/>
      <c r="P50" s="138"/>
      <c r="Q50" s="138"/>
      <c r="R50" s="138"/>
    </row>
    <row r="51" spans="1:18" ht="15.75" thickBot="1" x14ac:dyDescent="0.3">
      <c r="A51" s="33">
        <v>3420</v>
      </c>
      <c r="B51" s="223" t="s">
        <v>4</v>
      </c>
      <c r="C51" s="23"/>
      <c r="D51" s="22"/>
      <c r="E51" s="46"/>
      <c r="F51" s="61">
        <f>'3. Income &amp; Expenditure Budget'!G57</f>
        <v>0</v>
      </c>
      <c r="G51" s="138"/>
      <c r="H51" s="138"/>
      <c r="I51" s="138"/>
      <c r="J51" s="138"/>
      <c r="K51" s="138"/>
      <c r="L51" s="138"/>
      <c r="M51" s="138"/>
      <c r="N51" s="138"/>
      <c r="O51" s="138"/>
      <c r="P51" s="138"/>
      <c r="Q51" s="138"/>
      <c r="R51" s="138"/>
    </row>
    <row r="52" spans="1:18" ht="15.75" thickBot="1" x14ac:dyDescent="0.3">
      <c r="A52" s="33">
        <v>3430</v>
      </c>
      <c r="B52" s="223" t="s">
        <v>5</v>
      </c>
      <c r="C52" s="23"/>
      <c r="D52" s="22"/>
      <c r="E52" s="46"/>
      <c r="F52" s="61">
        <f>'3. Income &amp; Expenditure Budget'!G58</f>
        <v>0</v>
      </c>
      <c r="G52" s="138"/>
      <c r="H52" s="138"/>
      <c r="I52" s="138"/>
      <c r="J52" s="138"/>
      <c r="K52" s="138"/>
      <c r="L52" s="138"/>
      <c r="M52" s="138"/>
      <c r="N52" s="138"/>
      <c r="O52" s="138"/>
      <c r="P52" s="138"/>
      <c r="Q52" s="138"/>
      <c r="R52" s="138"/>
    </row>
    <row r="53" spans="1:18" ht="15.75" thickBot="1" x14ac:dyDescent="0.3">
      <c r="A53" s="33">
        <v>3440</v>
      </c>
      <c r="B53" s="223" t="s">
        <v>139</v>
      </c>
      <c r="C53" s="23"/>
      <c r="D53" s="22"/>
      <c r="E53" s="46"/>
      <c r="F53" s="61">
        <f>'3. Income &amp; Expenditure Budget'!G59</f>
        <v>0</v>
      </c>
      <c r="G53" s="138"/>
      <c r="H53" s="138"/>
      <c r="I53" s="138"/>
      <c r="J53" s="138"/>
      <c r="K53" s="138"/>
      <c r="L53" s="138"/>
      <c r="M53" s="138"/>
      <c r="N53" s="138"/>
      <c r="O53" s="138"/>
      <c r="P53" s="138"/>
      <c r="Q53" s="138"/>
      <c r="R53" s="138"/>
    </row>
    <row r="54" spans="1:18" ht="15.75" thickBot="1" x14ac:dyDescent="0.3">
      <c r="A54" s="33">
        <v>3450</v>
      </c>
      <c r="B54" s="223" t="s">
        <v>129</v>
      </c>
      <c r="C54" s="23"/>
      <c r="D54" s="22"/>
      <c r="E54" s="46"/>
      <c r="F54" s="61">
        <f>'3. Income &amp; Expenditure Budget'!G60</f>
        <v>0</v>
      </c>
      <c r="G54" s="138"/>
      <c r="H54" s="138"/>
      <c r="I54" s="138"/>
      <c r="J54" s="138"/>
      <c r="K54" s="138"/>
      <c r="L54" s="138"/>
      <c r="M54" s="138"/>
      <c r="N54" s="138"/>
      <c r="O54" s="138"/>
      <c r="P54" s="138"/>
      <c r="Q54" s="138"/>
      <c r="R54" s="138"/>
    </row>
    <row r="55" spans="1:18" ht="15.75" thickBot="1" x14ac:dyDescent="0.3">
      <c r="A55" s="33">
        <v>3460</v>
      </c>
      <c r="B55" s="223" t="s">
        <v>166</v>
      </c>
      <c r="C55" s="23"/>
      <c r="D55" s="22"/>
      <c r="E55" s="46"/>
      <c r="F55" s="61">
        <f>'3. Income &amp; Expenditure Budget'!G61</f>
        <v>0</v>
      </c>
      <c r="G55" s="138"/>
      <c r="H55" s="138"/>
      <c r="I55" s="138"/>
      <c r="J55" s="138"/>
      <c r="K55" s="138"/>
      <c r="L55" s="138"/>
      <c r="M55" s="138"/>
      <c r="N55" s="138"/>
      <c r="O55" s="138"/>
      <c r="P55" s="138"/>
      <c r="Q55" s="138"/>
      <c r="R55" s="138"/>
    </row>
    <row r="56" spans="1:18" ht="15.75" thickBot="1" x14ac:dyDescent="0.3">
      <c r="A56" s="33">
        <v>3490</v>
      </c>
      <c r="B56" s="223" t="s">
        <v>130</v>
      </c>
      <c r="C56" s="23"/>
      <c r="D56" s="22"/>
      <c r="E56" s="46"/>
      <c r="F56" s="61">
        <f>'3. Income &amp; Expenditure Budget'!G62</f>
        <v>0</v>
      </c>
      <c r="G56" s="138"/>
      <c r="H56" s="138"/>
      <c r="I56" s="138"/>
      <c r="J56" s="138"/>
      <c r="K56" s="138"/>
      <c r="L56" s="138"/>
      <c r="M56" s="138"/>
      <c r="N56" s="138"/>
      <c r="O56" s="138"/>
      <c r="P56" s="138"/>
      <c r="Q56" s="138"/>
      <c r="R56" s="138"/>
    </row>
    <row r="57" spans="1:18" ht="15.75" thickBot="1" x14ac:dyDescent="0.3">
      <c r="A57" s="34">
        <v>3495</v>
      </c>
      <c r="B57" s="331" t="s">
        <v>36</v>
      </c>
      <c r="C57" s="23"/>
      <c r="D57" s="23"/>
      <c r="E57" s="48"/>
      <c r="F57" s="61">
        <f>'3. Income &amp; Expenditure Budget'!G63</f>
        <v>0</v>
      </c>
      <c r="G57" s="138"/>
      <c r="H57" s="138"/>
      <c r="I57" s="138"/>
      <c r="J57" s="138"/>
      <c r="K57" s="138"/>
      <c r="L57" s="138"/>
      <c r="M57" s="138"/>
      <c r="N57" s="138"/>
      <c r="O57" s="138"/>
      <c r="P57" s="138"/>
      <c r="Q57" s="138"/>
      <c r="R57" s="138"/>
    </row>
    <row r="58" spans="1:18" ht="15.75" thickBot="1" x14ac:dyDescent="0.3">
      <c r="A58" s="34">
        <v>3500</v>
      </c>
      <c r="B58" s="382" t="s">
        <v>140</v>
      </c>
      <c r="C58" s="23"/>
      <c r="D58" s="23"/>
      <c r="E58" s="48"/>
      <c r="F58" s="61">
        <f>'3. Income &amp; Expenditure Budget'!G64</f>
        <v>0</v>
      </c>
      <c r="G58" s="138"/>
      <c r="H58" s="138"/>
      <c r="I58" s="138"/>
      <c r="J58" s="138"/>
      <c r="K58" s="138"/>
      <c r="L58" s="138"/>
      <c r="M58" s="138"/>
      <c r="N58" s="138"/>
      <c r="O58" s="138"/>
      <c r="P58" s="138"/>
      <c r="Q58" s="138"/>
      <c r="R58" s="138"/>
    </row>
    <row r="59" spans="1:18" ht="15.75" thickBot="1" x14ac:dyDescent="0.3">
      <c r="A59" s="34">
        <v>3510</v>
      </c>
      <c r="B59" s="382" t="s">
        <v>6</v>
      </c>
      <c r="C59" s="23"/>
      <c r="D59" s="22"/>
      <c r="E59" s="46"/>
      <c r="F59" s="61">
        <f>'3. Income &amp; Expenditure Budget'!G65</f>
        <v>0</v>
      </c>
      <c r="G59" s="145"/>
      <c r="H59" s="145"/>
      <c r="I59" s="145"/>
      <c r="J59" s="145"/>
      <c r="K59" s="145"/>
      <c r="L59" s="145"/>
      <c r="M59" s="145"/>
      <c r="N59" s="145"/>
      <c r="O59" s="145"/>
      <c r="P59" s="145"/>
      <c r="Q59" s="145"/>
      <c r="R59" s="145"/>
    </row>
    <row r="60" spans="1:18" ht="15.75" thickBot="1" x14ac:dyDescent="0.3">
      <c r="A60" s="34">
        <v>3520</v>
      </c>
      <c r="B60" s="382" t="s">
        <v>141</v>
      </c>
      <c r="C60" s="23"/>
      <c r="D60" s="22"/>
      <c r="E60" s="46"/>
      <c r="F60" s="61">
        <f>'3. Income &amp; Expenditure Budget'!G66</f>
        <v>0</v>
      </c>
      <c r="G60" s="181"/>
      <c r="H60" s="181"/>
      <c r="I60" s="181"/>
      <c r="J60" s="181"/>
      <c r="K60" s="181"/>
      <c r="L60" s="181"/>
      <c r="M60" s="181"/>
      <c r="N60" s="181"/>
      <c r="O60" s="181"/>
      <c r="P60" s="181"/>
      <c r="Q60" s="181"/>
      <c r="R60" s="181"/>
    </row>
    <row r="61" spans="1:18" ht="15.75" thickBot="1" x14ac:dyDescent="0.3">
      <c r="A61" s="34">
        <v>3530</v>
      </c>
      <c r="B61" s="382" t="s">
        <v>142</v>
      </c>
      <c r="C61" s="23"/>
      <c r="D61" s="22"/>
      <c r="E61" s="46"/>
      <c r="F61" s="61">
        <f>'3. Income &amp; Expenditure Budget'!G67</f>
        <v>0</v>
      </c>
      <c r="G61" s="181"/>
      <c r="H61" s="181"/>
      <c r="I61" s="181"/>
      <c r="J61" s="181"/>
      <c r="K61" s="181"/>
      <c r="L61" s="181"/>
      <c r="M61" s="181"/>
      <c r="N61" s="181"/>
      <c r="O61" s="181"/>
      <c r="P61" s="181"/>
      <c r="Q61" s="181"/>
      <c r="R61" s="181"/>
    </row>
    <row r="62" spans="1:18" ht="15.75" thickBot="1" x14ac:dyDescent="0.3">
      <c r="A62" s="34">
        <v>3535</v>
      </c>
      <c r="B62" s="331" t="s">
        <v>143</v>
      </c>
      <c r="C62" s="23"/>
      <c r="D62" s="22"/>
      <c r="E62" s="46"/>
      <c r="F62" s="61">
        <f>'3. Income &amp; Expenditure Budget'!G68</f>
        <v>0</v>
      </c>
      <c r="G62" s="138"/>
      <c r="H62" s="138"/>
      <c r="I62" s="138"/>
      <c r="J62" s="138"/>
      <c r="K62" s="138"/>
      <c r="L62" s="138"/>
      <c r="M62" s="138"/>
      <c r="N62" s="138"/>
      <c r="O62" s="138"/>
      <c r="P62" s="138"/>
      <c r="Q62" s="138"/>
      <c r="R62" s="138"/>
    </row>
    <row r="63" spans="1:18" ht="15.75" thickBot="1" x14ac:dyDescent="0.3">
      <c r="A63" s="33">
        <v>3550</v>
      </c>
      <c r="B63" s="223" t="s">
        <v>310</v>
      </c>
      <c r="C63" s="23"/>
      <c r="D63" s="22"/>
      <c r="E63" s="46"/>
      <c r="F63" s="61">
        <f>'3. Income &amp; Expenditure Budget'!G69</f>
        <v>0</v>
      </c>
      <c r="G63" s="138"/>
      <c r="H63" s="138"/>
      <c r="I63" s="138"/>
      <c r="J63" s="138"/>
      <c r="K63" s="138"/>
      <c r="L63" s="138"/>
      <c r="M63" s="138"/>
      <c r="N63" s="138"/>
      <c r="O63" s="138"/>
      <c r="P63" s="138"/>
      <c r="Q63" s="138"/>
      <c r="R63" s="138"/>
    </row>
    <row r="64" spans="1:18" ht="15.75" thickBot="1" x14ac:dyDescent="0.3">
      <c r="A64" s="35">
        <v>3570</v>
      </c>
      <c r="B64" s="223" t="s">
        <v>68</v>
      </c>
      <c r="C64" s="24"/>
      <c r="D64" s="25"/>
      <c r="E64" s="47"/>
      <c r="F64" s="61">
        <f>'3. Income &amp; Expenditure Budget'!G70</f>
        <v>0</v>
      </c>
      <c r="G64" s="138"/>
      <c r="H64" s="138"/>
      <c r="I64" s="138"/>
      <c r="J64" s="138"/>
      <c r="K64" s="138"/>
      <c r="L64" s="138"/>
      <c r="M64" s="138"/>
      <c r="N64" s="138"/>
      <c r="O64" s="138"/>
      <c r="P64" s="138"/>
      <c r="Q64" s="138"/>
      <c r="R64" s="138"/>
    </row>
    <row r="65" spans="1:18" ht="15.75" thickBot="1" x14ac:dyDescent="0.3">
      <c r="A65" s="140">
        <v>3574</v>
      </c>
      <c r="B65" s="223" t="s">
        <v>222</v>
      </c>
      <c r="C65" s="142"/>
      <c r="D65" s="143"/>
      <c r="E65" s="143"/>
      <c r="F65" s="61">
        <f>'3. Income &amp; Expenditure Budget'!G71</f>
        <v>0</v>
      </c>
      <c r="G65" s="138"/>
      <c r="H65" s="138"/>
      <c r="I65" s="138"/>
      <c r="J65" s="138"/>
      <c r="K65" s="138"/>
      <c r="L65" s="138"/>
      <c r="M65" s="138"/>
      <c r="N65" s="138"/>
      <c r="O65" s="138"/>
      <c r="P65" s="138"/>
      <c r="Q65" s="138"/>
      <c r="R65" s="138"/>
    </row>
    <row r="66" spans="1:18" ht="15.75" thickBot="1" x14ac:dyDescent="0.3">
      <c r="A66" s="140">
        <v>3575</v>
      </c>
      <c r="B66" s="341" t="s">
        <v>311</v>
      </c>
      <c r="C66" s="142"/>
      <c r="D66" s="143"/>
      <c r="E66" s="143"/>
      <c r="F66" s="61">
        <f>'3. Income &amp; Expenditure Budget'!G72</f>
        <v>0</v>
      </c>
      <c r="G66" s="138"/>
      <c r="H66" s="138"/>
      <c r="I66" s="138"/>
      <c r="J66" s="138"/>
      <c r="K66" s="138"/>
      <c r="L66" s="138"/>
      <c r="M66" s="138"/>
      <c r="N66" s="138"/>
      <c r="O66" s="138"/>
      <c r="P66" s="138"/>
      <c r="Q66" s="138"/>
      <c r="R66" s="138"/>
    </row>
    <row r="67" spans="1:18" ht="15.75" thickBot="1" x14ac:dyDescent="0.3">
      <c r="A67" s="44" t="s">
        <v>45</v>
      </c>
      <c r="B67" s="43"/>
      <c r="C67" s="40"/>
      <c r="D67" s="40"/>
      <c r="E67" s="41"/>
      <c r="F67" s="161">
        <f t="shared" ref="F67:R67" si="2">SUM(F41:F66)</f>
        <v>0</v>
      </c>
      <c r="G67" s="161">
        <f t="shared" si="2"/>
        <v>0</v>
      </c>
      <c r="H67" s="161">
        <f t="shared" si="2"/>
        <v>0</v>
      </c>
      <c r="I67" s="161">
        <f t="shared" si="2"/>
        <v>0</v>
      </c>
      <c r="J67" s="161">
        <f t="shared" si="2"/>
        <v>0</v>
      </c>
      <c r="K67" s="161">
        <f t="shared" si="2"/>
        <v>0</v>
      </c>
      <c r="L67" s="161">
        <f t="shared" si="2"/>
        <v>0</v>
      </c>
      <c r="M67" s="161">
        <f t="shared" si="2"/>
        <v>0</v>
      </c>
      <c r="N67" s="161">
        <f t="shared" si="2"/>
        <v>0</v>
      </c>
      <c r="O67" s="161">
        <f t="shared" si="2"/>
        <v>0</v>
      </c>
      <c r="P67" s="161">
        <f t="shared" si="2"/>
        <v>0</v>
      </c>
      <c r="Q67" s="161">
        <f t="shared" si="2"/>
        <v>0</v>
      </c>
      <c r="R67" s="161">
        <f t="shared" si="2"/>
        <v>0</v>
      </c>
    </row>
    <row r="68" spans="1:18" ht="15.75" thickBot="1" x14ac:dyDescent="0.3">
      <c r="A68" s="36"/>
      <c r="B68" s="16" t="s">
        <v>34</v>
      </c>
      <c r="D68" s="3"/>
      <c r="E68" s="3"/>
      <c r="F68" s="191"/>
      <c r="G68" s="138"/>
      <c r="H68" s="138"/>
      <c r="I68" s="138"/>
      <c r="J68" s="138"/>
      <c r="K68" s="138"/>
      <c r="L68" s="138"/>
      <c r="M68" s="138"/>
      <c r="N68" s="138"/>
      <c r="O68" s="138"/>
      <c r="P68" s="138"/>
      <c r="Q68" s="138"/>
      <c r="R68" s="138"/>
    </row>
    <row r="69" spans="1:18" ht="15.75" thickBot="1" x14ac:dyDescent="0.3">
      <c r="A69" s="44" t="s">
        <v>7</v>
      </c>
      <c r="B69" s="43"/>
      <c r="C69" s="40"/>
      <c r="D69" s="40"/>
      <c r="E69" s="41"/>
      <c r="F69" s="161">
        <f>'3. Income &amp; Expenditure Budget'!G75</f>
        <v>0</v>
      </c>
      <c r="G69" s="139"/>
      <c r="H69" s="139"/>
      <c r="I69" s="139"/>
      <c r="J69" s="139"/>
      <c r="K69" s="139"/>
      <c r="L69" s="139"/>
      <c r="M69" s="139"/>
      <c r="N69" s="139"/>
      <c r="O69" s="139"/>
      <c r="P69" s="139"/>
      <c r="Q69" s="139"/>
      <c r="R69" s="139"/>
    </row>
    <row r="70" spans="1:18" ht="15.75" thickBot="1" x14ac:dyDescent="0.3">
      <c r="A70" s="33">
        <v>3650</v>
      </c>
      <c r="B70" s="81" t="s">
        <v>223</v>
      </c>
      <c r="C70" s="387"/>
      <c r="D70" s="22"/>
      <c r="E70" s="46"/>
      <c r="F70" s="61">
        <f>'3. Income &amp; Expenditure Budget'!G76</f>
        <v>0</v>
      </c>
      <c r="G70" s="145"/>
      <c r="H70" s="145"/>
      <c r="I70" s="145"/>
      <c r="J70" s="145"/>
      <c r="K70" s="145"/>
      <c r="L70" s="145"/>
      <c r="M70" s="145"/>
      <c r="N70" s="145"/>
      <c r="O70" s="145"/>
      <c r="P70" s="145"/>
      <c r="Q70" s="145"/>
      <c r="R70" s="145"/>
    </row>
    <row r="71" spans="1:18" ht="15.75" thickBot="1" x14ac:dyDescent="0.3">
      <c r="A71" s="33">
        <v>3700</v>
      </c>
      <c r="B71" s="29" t="s">
        <v>131</v>
      </c>
      <c r="C71" s="23"/>
      <c r="D71" s="22"/>
      <c r="E71" s="46"/>
      <c r="F71" s="61">
        <f>'3. Income &amp; Expenditure Budget'!G77</f>
        <v>0</v>
      </c>
      <c r="G71" s="181"/>
      <c r="H71" s="181"/>
      <c r="I71" s="181"/>
      <c r="J71" s="181"/>
      <c r="K71" s="181"/>
      <c r="L71" s="181"/>
      <c r="M71" s="181"/>
      <c r="N71" s="181"/>
      <c r="O71" s="181"/>
      <c r="P71" s="181"/>
      <c r="Q71" s="181"/>
      <c r="R71" s="181"/>
    </row>
    <row r="72" spans="1:18" ht="15.75" thickBot="1" x14ac:dyDescent="0.3">
      <c r="A72" s="33">
        <v>3770</v>
      </c>
      <c r="B72" s="29" t="s">
        <v>144</v>
      </c>
      <c r="C72" s="23"/>
      <c r="D72" s="22"/>
      <c r="E72" s="46"/>
      <c r="F72" s="61">
        <f>'3. Income &amp; Expenditure Budget'!G78</f>
        <v>0</v>
      </c>
      <c r="G72" s="145"/>
      <c r="H72" s="145"/>
      <c r="I72" s="145"/>
      <c r="J72" s="145"/>
      <c r="K72" s="145"/>
      <c r="L72" s="145"/>
      <c r="M72" s="145"/>
      <c r="N72" s="145"/>
      <c r="O72" s="145"/>
      <c r="P72" s="145"/>
      <c r="Q72" s="145"/>
      <c r="R72" s="145"/>
    </row>
    <row r="73" spans="1:18" ht="15.75" thickBot="1" x14ac:dyDescent="0.3">
      <c r="A73" s="33">
        <v>3800</v>
      </c>
      <c r="B73" s="29" t="s">
        <v>8</v>
      </c>
      <c r="C73" s="23"/>
      <c r="D73" s="22"/>
      <c r="E73" s="46"/>
      <c r="F73" s="61">
        <f>'3. Income &amp; Expenditure Budget'!G79</f>
        <v>0</v>
      </c>
      <c r="G73" s="183"/>
      <c r="H73" s="183"/>
      <c r="I73" s="183"/>
      <c r="J73" s="183"/>
      <c r="K73" s="183"/>
      <c r="L73" s="183"/>
      <c r="M73" s="183"/>
      <c r="N73" s="183"/>
      <c r="O73" s="183"/>
      <c r="P73" s="183"/>
      <c r="Q73" s="183"/>
      <c r="R73" s="183"/>
    </row>
    <row r="74" spans="1:18" ht="15.75" thickBot="1" x14ac:dyDescent="0.3">
      <c r="A74" s="35">
        <v>3850</v>
      </c>
      <c r="B74" s="31" t="s">
        <v>7</v>
      </c>
      <c r="C74" s="24"/>
      <c r="D74" s="25"/>
      <c r="E74" s="47"/>
      <c r="F74" s="61">
        <f>'3. Income &amp; Expenditure Budget'!G80</f>
        <v>0</v>
      </c>
      <c r="G74" s="138"/>
      <c r="H74" s="138"/>
      <c r="I74" s="138"/>
      <c r="J74" s="138"/>
      <c r="K74" s="138"/>
      <c r="L74" s="138"/>
      <c r="M74" s="138"/>
      <c r="N74" s="138"/>
      <c r="O74" s="138"/>
      <c r="P74" s="138"/>
      <c r="Q74" s="138"/>
      <c r="R74" s="138"/>
    </row>
    <row r="75" spans="1:18" ht="15.75" thickBot="1" x14ac:dyDescent="0.3">
      <c r="A75" s="140">
        <v>3851</v>
      </c>
      <c r="B75" s="141" t="s">
        <v>120</v>
      </c>
      <c r="C75" s="142"/>
      <c r="D75" s="143"/>
      <c r="E75" s="143"/>
      <c r="F75" s="61">
        <f>'3. Income &amp; Expenditure Budget'!G81</f>
        <v>0</v>
      </c>
      <c r="G75" s="138"/>
      <c r="H75" s="138"/>
      <c r="I75" s="138"/>
      <c r="J75" s="138"/>
      <c r="K75" s="138"/>
      <c r="L75" s="138"/>
      <c r="M75" s="138"/>
      <c r="N75" s="138"/>
      <c r="O75" s="138"/>
      <c r="P75" s="138"/>
      <c r="Q75" s="138"/>
      <c r="R75" s="138"/>
    </row>
    <row r="76" spans="1:18" ht="15.75" thickBot="1" x14ac:dyDescent="0.3">
      <c r="A76" s="140">
        <v>3852</v>
      </c>
      <c r="B76" s="223" t="s">
        <v>312</v>
      </c>
      <c r="C76" s="142"/>
      <c r="D76" s="143"/>
      <c r="E76" s="143"/>
      <c r="F76" s="61">
        <f>'3. Income &amp; Expenditure Budget'!G82</f>
        <v>0</v>
      </c>
      <c r="G76" s="138"/>
      <c r="H76" s="138"/>
      <c r="I76" s="138"/>
      <c r="J76" s="138"/>
      <c r="K76" s="138"/>
      <c r="L76" s="138"/>
      <c r="M76" s="138"/>
      <c r="N76" s="138"/>
      <c r="O76" s="138"/>
      <c r="P76" s="138"/>
      <c r="Q76" s="138"/>
      <c r="R76" s="138"/>
    </row>
    <row r="77" spans="1:18" ht="15.75" thickBot="1" x14ac:dyDescent="0.3">
      <c r="A77" s="140">
        <v>3853</v>
      </c>
      <c r="B77" s="81" t="s">
        <v>313</v>
      </c>
      <c r="C77" s="142"/>
      <c r="D77" s="143"/>
      <c r="E77" s="143"/>
      <c r="F77" s="61">
        <f>'3. Income &amp; Expenditure Budget'!G83</f>
        <v>0</v>
      </c>
      <c r="G77" s="138"/>
      <c r="H77" s="138"/>
      <c r="I77" s="138"/>
      <c r="J77" s="138"/>
      <c r="K77" s="138"/>
      <c r="L77" s="138"/>
      <c r="M77" s="138"/>
      <c r="N77" s="138"/>
      <c r="O77" s="138"/>
      <c r="P77" s="138"/>
      <c r="Q77" s="138"/>
      <c r="R77" s="138"/>
    </row>
    <row r="78" spans="1:18" ht="15.75" thickBot="1" x14ac:dyDescent="0.3">
      <c r="A78" s="44" t="s">
        <v>46</v>
      </c>
      <c r="B78" s="43"/>
      <c r="C78" s="40"/>
      <c r="D78" s="40"/>
      <c r="E78" s="41"/>
      <c r="F78" s="161">
        <f>SUM(F70:F77)</f>
        <v>0</v>
      </c>
      <c r="G78" s="161">
        <f t="shared" ref="G78:R78" si="3">SUM(G70:G77)</f>
        <v>0</v>
      </c>
      <c r="H78" s="161">
        <f t="shared" si="3"/>
        <v>0</v>
      </c>
      <c r="I78" s="161">
        <f t="shared" si="3"/>
        <v>0</v>
      </c>
      <c r="J78" s="161">
        <f t="shared" si="3"/>
        <v>0</v>
      </c>
      <c r="K78" s="161">
        <f t="shared" si="3"/>
        <v>0</v>
      </c>
      <c r="L78" s="161">
        <f t="shared" si="3"/>
        <v>0</v>
      </c>
      <c r="M78" s="161">
        <f t="shared" si="3"/>
        <v>0</v>
      </c>
      <c r="N78" s="161">
        <f t="shared" si="3"/>
        <v>0</v>
      </c>
      <c r="O78" s="161">
        <f t="shared" si="3"/>
        <v>0</v>
      </c>
      <c r="P78" s="161">
        <f t="shared" si="3"/>
        <v>0</v>
      </c>
      <c r="Q78" s="161">
        <f t="shared" si="3"/>
        <v>0</v>
      </c>
      <c r="R78" s="161">
        <f t="shared" si="3"/>
        <v>0</v>
      </c>
    </row>
    <row r="79" spans="1:18" ht="15.75" thickBot="1" x14ac:dyDescent="0.3">
      <c r="A79" s="36"/>
      <c r="B79" s="16" t="s">
        <v>34</v>
      </c>
      <c r="D79" s="3"/>
      <c r="E79" s="3"/>
      <c r="F79" s="191">
        <f>'3. Income &amp; Expenditure Budget'!G85</f>
        <v>0</v>
      </c>
      <c r="G79" s="138"/>
      <c r="H79" s="138"/>
      <c r="I79" s="138"/>
      <c r="J79" s="138"/>
      <c r="K79" s="138"/>
      <c r="L79" s="138"/>
      <c r="M79" s="138"/>
      <c r="N79" s="138"/>
      <c r="O79" s="138"/>
      <c r="P79" s="138"/>
      <c r="Q79" s="138"/>
      <c r="R79" s="138"/>
    </row>
    <row r="80" spans="1:18" ht="15.75" thickBot="1" x14ac:dyDescent="0.3">
      <c r="A80" s="44"/>
      <c r="B80" s="43" t="s">
        <v>9</v>
      </c>
      <c r="C80" s="40"/>
      <c r="D80" s="40"/>
      <c r="E80" s="41"/>
      <c r="F80" s="161">
        <f t="shared" ref="F80:R80" si="4">F78+F67+F38+F30</f>
        <v>18375</v>
      </c>
      <c r="G80" s="161">
        <f t="shared" si="4"/>
        <v>0</v>
      </c>
      <c r="H80" s="161">
        <f t="shared" si="4"/>
        <v>0</v>
      </c>
      <c r="I80" s="161">
        <f t="shared" si="4"/>
        <v>0</v>
      </c>
      <c r="J80" s="161">
        <f t="shared" si="4"/>
        <v>0</v>
      </c>
      <c r="K80" s="161">
        <f t="shared" si="4"/>
        <v>0</v>
      </c>
      <c r="L80" s="161">
        <f t="shared" si="4"/>
        <v>0</v>
      </c>
      <c r="M80" s="161">
        <f t="shared" si="4"/>
        <v>0</v>
      </c>
      <c r="N80" s="161">
        <f t="shared" si="4"/>
        <v>0</v>
      </c>
      <c r="O80" s="161">
        <f t="shared" si="4"/>
        <v>0</v>
      </c>
      <c r="P80" s="161">
        <f t="shared" si="4"/>
        <v>0</v>
      </c>
      <c r="Q80" s="161">
        <f t="shared" si="4"/>
        <v>0</v>
      </c>
      <c r="R80" s="161">
        <f t="shared" si="4"/>
        <v>0</v>
      </c>
    </row>
    <row r="81" spans="1:18" ht="15.75" thickBot="1" x14ac:dyDescent="0.3">
      <c r="A81" s="162"/>
      <c r="B81" s="151"/>
      <c r="C81" s="497"/>
      <c r="D81" s="151"/>
      <c r="E81" s="152"/>
      <c r="F81" s="191"/>
      <c r="G81" s="138"/>
      <c r="H81" s="138"/>
      <c r="I81" s="138"/>
      <c r="J81" s="138"/>
      <c r="K81" s="138"/>
      <c r="L81" s="138"/>
      <c r="M81" s="138"/>
      <c r="N81" s="138"/>
      <c r="O81" s="138"/>
      <c r="P81" s="138"/>
      <c r="Q81" s="138"/>
      <c r="R81" s="138"/>
    </row>
    <row r="82" spans="1:18" ht="19.5" thickBot="1" x14ac:dyDescent="0.35">
      <c r="A82" s="159"/>
      <c r="B82" s="501" t="s">
        <v>10</v>
      </c>
      <c r="C82" s="502"/>
      <c r="D82" s="498"/>
      <c r="E82" s="47"/>
      <c r="F82" s="191"/>
      <c r="G82" s="138"/>
      <c r="H82" s="138"/>
      <c r="I82" s="138"/>
      <c r="J82" s="138"/>
      <c r="K82" s="138"/>
      <c r="L82" s="138"/>
      <c r="M82" s="138"/>
      <c r="N82" s="138"/>
      <c r="O82" s="138"/>
      <c r="P82" s="138"/>
      <c r="Q82" s="138"/>
      <c r="R82" s="138"/>
    </row>
    <row r="83" spans="1:18" ht="15.75" thickBot="1" x14ac:dyDescent="0.3">
      <c r="A83" s="160"/>
      <c r="B83" s="499"/>
      <c r="C83" s="500"/>
      <c r="D83" s="143"/>
      <c r="E83" s="143"/>
      <c r="F83" s="191"/>
      <c r="G83" s="138"/>
      <c r="H83" s="138"/>
      <c r="I83" s="138"/>
      <c r="J83" s="138"/>
      <c r="K83" s="138"/>
      <c r="L83" s="138"/>
      <c r="M83" s="138"/>
      <c r="N83" s="138"/>
      <c r="O83" s="138"/>
      <c r="P83" s="138"/>
      <c r="Q83" s="138"/>
      <c r="R83" s="138"/>
    </row>
    <row r="84" spans="1:18" ht="15.75" thickBot="1" x14ac:dyDescent="0.3">
      <c r="A84" s="164" t="s">
        <v>47</v>
      </c>
      <c r="B84" s="148"/>
      <c r="C84" s="148"/>
      <c r="D84" s="148"/>
      <c r="E84" s="148"/>
      <c r="F84" s="184">
        <f>'3. Income &amp; Expenditure Budget'!G90</f>
        <v>0</v>
      </c>
      <c r="G84" s="182"/>
      <c r="H84" s="182"/>
      <c r="I84" s="182"/>
      <c r="J84" s="182"/>
      <c r="K84" s="182"/>
      <c r="L84" s="182"/>
      <c r="M84" s="182"/>
      <c r="N84" s="182"/>
      <c r="O84" s="182"/>
      <c r="P84" s="182"/>
      <c r="Q84" s="182"/>
      <c r="R84" s="182"/>
    </row>
    <row r="85" spans="1:18" ht="15.75" thickBot="1" x14ac:dyDescent="0.3">
      <c r="A85" s="165">
        <v>4110</v>
      </c>
      <c r="B85" s="400" t="s">
        <v>314</v>
      </c>
      <c r="C85" s="142"/>
      <c r="D85" s="143"/>
      <c r="E85" s="163"/>
      <c r="F85" s="61">
        <f>'3. Income &amp; Expenditure Budget'!G91</f>
        <v>0</v>
      </c>
      <c r="G85" s="138"/>
      <c r="H85" s="138"/>
      <c r="I85" s="138"/>
      <c r="J85" s="138"/>
      <c r="K85" s="138"/>
      <c r="L85" s="138"/>
      <c r="M85" s="138"/>
      <c r="N85" s="138"/>
      <c r="O85" s="138"/>
      <c r="P85" s="138"/>
      <c r="Q85" s="138"/>
      <c r="R85" s="138"/>
    </row>
    <row r="86" spans="1:18" ht="15.75" thickBot="1" x14ac:dyDescent="0.3">
      <c r="A86" s="52">
        <v>4111</v>
      </c>
      <c r="B86" s="223" t="s">
        <v>315</v>
      </c>
      <c r="C86" s="26"/>
      <c r="D86" s="21"/>
      <c r="E86" s="45"/>
      <c r="F86" s="61">
        <f>'3. Income &amp; Expenditure Budget'!G92</f>
        <v>0</v>
      </c>
      <c r="G86" s="138"/>
      <c r="H86" s="138"/>
      <c r="I86" s="138"/>
      <c r="J86" s="138"/>
      <c r="K86" s="138"/>
      <c r="L86" s="138"/>
      <c r="M86" s="138"/>
      <c r="N86" s="138"/>
      <c r="O86" s="138"/>
      <c r="P86" s="138"/>
      <c r="Q86" s="138"/>
      <c r="R86" s="138"/>
    </row>
    <row r="87" spans="1:18" ht="15.75" thickBot="1" x14ac:dyDescent="0.3">
      <c r="A87" s="52">
        <v>4112</v>
      </c>
      <c r="B87" s="81" t="s">
        <v>154</v>
      </c>
      <c r="C87" s="26"/>
      <c r="D87" s="21"/>
      <c r="E87" s="45"/>
      <c r="F87" s="61">
        <f>'3. Income &amp; Expenditure Budget'!G93</f>
        <v>0</v>
      </c>
      <c r="G87" s="138"/>
      <c r="H87" s="138"/>
      <c r="I87" s="138"/>
      <c r="J87" s="138"/>
      <c r="K87" s="138"/>
      <c r="L87" s="138"/>
      <c r="M87" s="138"/>
      <c r="N87" s="138"/>
      <c r="O87" s="138"/>
      <c r="P87" s="138"/>
      <c r="Q87" s="138"/>
      <c r="R87" s="138"/>
    </row>
    <row r="88" spans="1:18" ht="15.75" thickBot="1" x14ac:dyDescent="0.3">
      <c r="A88" s="33">
        <v>4150</v>
      </c>
      <c r="B88" s="223" t="s">
        <v>316</v>
      </c>
      <c r="C88" s="23"/>
      <c r="D88" s="22"/>
      <c r="E88" s="46"/>
      <c r="F88" s="61">
        <f>'3. Income &amp; Expenditure Budget'!G94</f>
        <v>0</v>
      </c>
      <c r="G88" s="138"/>
      <c r="H88" s="138"/>
      <c r="I88" s="138"/>
      <c r="J88" s="138"/>
      <c r="K88" s="138"/>
      <c r="L88" s="138"/>
      <c r="M88" s="138"/>
      <c r="N88" s="138"/>
      <c r="O88" s="138"/>
      <c r="P88" s="138"/>
      <c r="Q88" s="138"/>
      <c r="R88" s="138"/>
    </row>
    <row r="89" spans="1:18" ht="15.75" thickBot="1" x14ac:dyDescent="0.3">
      <c r="A89" s="34">
        <v>4155</v>
      </c>
      <c r="B89" s="223" t="s">
        <v>317</v>
      </c>
      <c r="C89" s="23"/>
      <c r="D89" s="22"/>
      <c r="E89" s="46"/>
      <c r="F89" s="61">
        <f>'3. Income &amp; Expenditure Budget'!G95</f>
        <v>0</v>
      </c>
      <c r="G89" s="138"/>
      <c r="H89" s="138"/>
      <c r="I89" s="138"/>
      <c r="J89" s="138"/>
      <c r="K89" s="138"/>
      <c r="L89" s="138"/>
      <c r="M89" s="138"/>
      <c r="N89" s="138"/>
      <c r="O89" s="138"/>
      <c r="P89" s="138"/>
      <c r="Q89" s="138"/>
      <c r="R89" s="138"/>
    </row>
    <row r="90" spans="1:18" ht="15.75" thickBot="1" x14ac:dyDescent="0.3">
      <c r="A90" s="34">
        <v>4170</v>
      </c>
      <c r="B90" s="223" t="s">
        <v>318</v>
      </c>
      <c r="C90" s="23"/>
      <c r="D90" s="22"/>
      <c r="E90" s="46"/>
      <c r="F90" s="61">
        <f>'3. Income &amp; Expenditure Budget'!G96</f>
        <v>0</v>
      </c>
      <c r="G90" s="138"/>
      <c r="H90" s="138"/>
      <c r="I90" s="138"/>
      <c r="J90" s="138"/>
      <c r="K90" s="138"/>
      <c r="L90" s="138"/>
      <c r="M90" s="138"/>
      <c r="N90" s="138"/>
      <c r="O90" s="138"/>
      <c r="P90" s="138"/>
      <c r="Q90" s="138"/>
      <c r="R90" s="138"/>
    </row>
    <row r="91" spans="1:18" ht="15.75" thickBot="1" x14ac:dyDescent="0.3">
      <c r="A91" s="34">
        <v>4180</v>
      </c>
      <c r="B91" s="223" t="s">
        <v>319</v>
      </c>
      <c r="C91" s="23"/>
      <c r="D91" s="22"/>
      <c r="E91" s="46"/>
      <c r="F91" s="61">
        <f>'3. Income &amp; Expenditure Budget'!G97</f>
        <v>0</v>
      </c>
      <c r="G91" s="138"/>
      <c r="H91" s="138"/>
      <c r="I91" s="138"/>
      <c r="J91" s="138"/>
      <c r="K91" s="138"/>
      <c r="L91" s="138"/>
      <c r="M91" s="138"/>
      <c r="N91" s="138"/>
      <c r="O91" s="138"/>
      <c r="P91" s="138"/>
      <c r="Q91" s="138"/>
      <c r="R91" s="138"/>
    </row>
    <row r="92" spans="1:18" ht="15.75" thickBot="1" x14ac:dyDescent="0.3">
      <c r="A92" s="34">
        <v>4181</v>
      </c>
      <c r="B92" s="81" t="s">
        <v>167</v>
      </c>
      <c r="C92" s="23"/>
      <c r="D92" s="22"/>
      <c r="E92" s="46"/>
      <c r="F92" s="61">
        <f>'3. Income &amp; Expenditure Budget'!G98</f>
        <v>0</v>
      </c>
      <c r="G92" s="138"/>
      <c r="H92" s="138"/>
      <c r="I92" s="138"/>
      <c r="J92" s="138"/>
      <c r="K92" s="138"/>
      <c r="L92" s="138"/>
      <c r="M92" s="138"/>
      <c r="N92" s="138"/>
      <c r="O92" s="138"/>
      <c r="P92" s="138"/>
      <c r="Q92" s="138"/>
      <c r="R92" s="138"/>
    </row>
    <row r="93" spans="1:18" ht="15.75" thickBot="1" x14ac:dyDescent="0.3">
      <c r="A93" s="34">
        <v>4190</v>
      </c>
      <c r="B93" s="223" t="s">
        <v>320</v>
      </c>
      <c r="C93" s="23"/>
      <c r="D93" s="22"/>
      <c r="E93" s="46"/>
      <c r="F93" s="61">
        <f>'3. Income &amp; Expenditure Budget'!G99</f>
        <v>0</v>
      </c>
      <c r="G93" s="138"/>
      <c r="H93" s="138"/>
      <c r="I93" s="138"/>
      <c r="J93" s="138"/>
      <c r="K93" s="138"/>
      <c r="L93" s="138"/>
      <c r="M93" s="138"/>
      <c r="N93" s="138"/>
      <c r="O93" s="138"/>
      <c r="P93" s="138"/>
      <c r="Q93" s="138"/>
      <c r="R93" s="138"/>
    </row>
    <row r="94" spans="1:18" x14ac:dyDescent="0.25">
      <c r="A94" s="34">
        <v>4196</v>
      </c>
      <c r="B94" s="223" t="s">
        <v>321</v>
      </c>
      <c r="C94" s="23"/>
      <c r="D94" s="22"/>
      <c r="E94" s="46"/>
      <c r="F94" s="61">
        <f>'3. Income &amp; Expenditure Budget'!G100</f>
        <v>0</v>
      </c>
      <c r="G94" s="138"/>
      <c r="H94" s="138"/>
      <c r="I94" s="138"/>
      <c r="J94" s="138"/>
      <c r="K94" s="138"/>
      <c r="L94" s="138"/>
      <c r="M94" s="138"/>
      <c r="N94" s="138"/>
      <c r="O94" s="138"/>
      <c r="P94" s="138"/>
      <c r="Q94" s="138"/>
      <c r="R94" s="138"/>
    </row>
    <row r="95" spans="1:18" x14ac:dyDescent="0.25">
      <c r="A95" s="507">
        <v>4198</v>
      </c>
      <c r="B95" s="505" t="s">
        <v>168</v>
      </c>
      <c r="C95" s="142"/>
      <c r="D95" s="143"/>
      <c r="E95" s="143"/>
      <c r="F95" s="203">
        <f>'3. Income &amp; Expenditure Budget'!G101</f>
        <v>0</v>
      </c>
      <c r="G95" s="138"/>
      <c r="H95" s="138"/>
      <c r="I95" s="138"/>
      <c r="J95" s="138"/>
      <c r="K95" s="138"/>
      <c r="L95" s="138"/>
      <c r="M95" s="138"/>
      <c r="N95" s="138"/>
      <c r="O95" s="138"/>
      <c r="P95" s="138"/>
      <c r="Q95" s="138"/>
      <c r="R95" s="138"/>
    </row>
    <row r="96" spans="1:18" ht="15.75" thickBot="1" x14ac:dyDescent="0.3">
      <c r="A96" s="508">
        <v>4199</v>
      </c>
      <c r="B96" s="506" t="s">
        <v>169</v>
      </c>
      <c r="C96" s="503"/>
      <c r="D96" s="504"/>
      <c r="E96" s="504"/>
      <c r="F96" s="203">
        <f>'3. Income &amp; Expenditure Budget'!G102</f>
        <v>0</v>
      </c>
      <c r="G96" s="138"/>
      <c r="H96" s="138"/>
      <c r="I96" s="138"/>
      <c r="J96" s="138"/>
      <c r="K96" s="138"/>
      <c r="L96" s="138"/>
      <c r="M96" s="138"/>
      <c r="N96" s="138"/>
      <c r="O96" s="138"/>
      <c r="P96" s="138"/>
      <c r="Q96" s="138"/>
      <c r="R96" s="138"/>
    </row>
    <row r="97" spans="1:18" ht="15.75" thickBot="1" x14ac:dyDescent="0.3">
      <c r="A97" s="146" t="s">
        <v>56</v>
      </c>
      <c r="B97" s="147"/>
      <c r="C97" s="147"/>
      <c r="D97" s="147"/>
      <c r="E97" s="147"/>
      <c r="F97" s="202">
        <f t="shared" ref="F97:R97" si="5">SUM(F85:F94)</f>
        <v>0</v>
      </c>
      <c r="G97" s="202">
        <f t="shared" si="5"/>
        <v>0</v>
      </c>
      <c r="H97" s="202">
        <f t="shared" si="5"/>
        <v>0</v>
      </c>
      <c r="I97" s="202">
        <f t="shared" si="5"/>
        <v>0</v>
      </c>
      <c r="J97" s="202">
        <f t="shared" si="5"/>
        <v>0</v>
      </c>
      <c r="K97" s="202">
        <f t="shared" si="5"/>
        <v>0</v>
      </c>
      <c r="L97" s="202">
        <f t="shared" si="5"/>
        <v>0</v>
      </c>
      <c r="M97" s="202">
        <f t="shared" si="5"/>
        <v>0</v>
      </c>
      <c r="N97" s="202">
        <f t="shared" si="5"/>
        <v>0</v>
      </c>
      <c r="O97" s="202">
        <f t="shared" si="5"/>
        <v>0</v>
      </c>
      <c r="P97" s="202">
        <f t="shared" si="5"/>
        <v>0</v>
      </c>
      <c r="Q97" s="202">
        <f t="shared" si="5"/>
        <v>0</v>
      </c>
      <c r="R97" s="202">
        <f t="shared" si="5"/>
        <v>0</v>
      </c>
    </row>
    <row r="98" spans="1:18" ht="15.75" thickBot="1" x14ac:dyDescent="0.3">
      <c r="A98" s="36"/>
      <c r="B98" s="16" t="s">
        <v>34</v>
      </c>
      <c r="D98" s="3"/>
      <c r="E98" s="3"/>
      <c r="F98" s="191">
        <f>'3. Income &amp; Expenditure Budget'!G104</f>
        <v>0</v>
      </c>
      <c r="G98" s="138"/>
      <c r="H98" s="138"/>
      <c r="I98" s="138"/>
      <c r="J98" s="138"/>
      <c r="K98" s="138"/>
      <c r="L98" s="138"/>
      <c r="M98" s="138"/>
      <c r="N98" s="138"/>
      <c r="O98" s="138"/>
      <c r="P98" s="138"/>
      <c r="Q98" s="138"/>
      <c r="R98" s="138"/>
    </row>
    <row r="99" spans="1:18" ht="15.75" thickBot="1" x14ac:dyDescent="0.3">
      <c r="A99" s="55" t="s">
        <v>48</v>
      </c>
      <c r="B99" s="56"/>
      <c r="C99" s="56"/>
      <c r="D99" s="56"/>
      <c r="E99" s="56"/>
      <c r="F99" s="184">
        <f>'3. Income &amp; Expenditure Budget'!G105</f>
        <v>0</v>
      </c>
      <c r="G99" s="182"/>
      <c r="H99" s="182"/>
      <c r="I99" s="182"/>
      <c r="J99" s="182"/>
      <c r="K99" s="182"/>
      <c r="L99" s="182"/>
      <c r="M99" s="182"/>
      <c r="N99" s="182"/>
      <c r="O99" s="182"/>
      <c r="P99" s="182"/>
      <c r="Q99" s="182"/>
      <c r="R99" s="182"/>
    </row>
    <row r="100" spans="1:18" ht="15.75" thickBot="1" x14ac:dyDescent="0.3">
      <c r="A100" s="177">
        <v>4310</v>
      </c>
      <c r="B100" s="223" t="s">
        <v>322</v>
      </c>
      <c r="C100" s="23"/>
      <c r="D100" s="22"/>
      <c r="E100" s="46"/>
      <c r="F100" s="61">
        <f>'3. Income &amp; Expenditure Budget'!G106</f>
        <v>0</v>
      </c>
      <c r="G100" s="138"/>
      <c r="H100" s="138"/>
      <c r="I100" s="138"/>
      <c r="J100" s="138"/>
      <c r="K100" s="138"/>
      <c r="L100" s="138"/>
      <c r="M100" s="138"/>
      <c r="N100" s="138"/>
      <c r="O100" s="138"/>
      <c r="P100" s="138"/>
      <c r="Q100" s="138"/>
      <c r="R100" s="138"/>
    </row>
    <row r="101" spans="1:18" ht="15.75" thickBot="1" x14ac:dyDescent="0.3">
      <c r="A101" s="80">
        <v>4315</v>
      </c>
      <c r="B101" s="223" t="s">
        <v>399</v>
      </c>
      <c r="C101" s="23"/>
      <c r="D101" s="22"/>
      <c r="E101" s="46"/>
      <c r="F101" s="61">
        <f>'3. Income &amp; Expenditure Budget'!G107</f>
        <v>0</v>
      </c>
      <c r="G101" s="138"/>
      <c r="H101" s="138"/>
      <c r="I101" s="138"/>
      <c r="J101" s="138"/>
      <c r="K101" s="138"/>
      <c r="L101" s="138"/>
      <c r="M101" s="138"/>
      <c r="N101" s="138"/>
      <c r="O101" s="138"/>
      <c r="P101" s="138"/>
      <c r="Q101" s="138"/>
      <c r="R101" s="138"/>
    </row>
    <row r="102" spans="1:18" ht="15.75" thickBot="1" x14ac:dyDescent="0.3">
      <c r="A102" s="33">
        <v>4330</v>
      </c>
      <c r="B102" s="81" t="s">
        <v>132</v>
      </c>
      <c r="C102" s="23"/>
      <c r="D102" s="22"/>
      <c r="E102" s="46"/>
      <c r="F102" s="61">
        <f>'3. Income &amp; Expenditure Budget'!G108</f>
        <v>0</v>
      </c>
      <c r="G102" s="138"/>
      <c r="H102" s="138"/>
      <c r="I102" s="138"/>
      <c r="J102" s="138"/>
      <c r="K102" s="138"/>
      <c r="L102" s="138"/>
      <c r="M102" s="138"/>
      <c r="N102" s="138"/>
      <c r="O102" s="138"/>
      <c r="P102" s="138"/>
      <c r="Q102" s="138"/>
      <c r="R102" s="138"/>
    </row>
    <row r="103" spans="1:18" ht="15.75" thickBot="1" x14ac:dyDescent="0.3">
      <c r="A103" s="33">
        <v>4350</v>
      </c>
      <c r="B103" s="223" t="s">
        <v>323</v>
      </c>
      <c r="C103" s="23"/>
      <c r="D103" s="22"/>
      <c r="E103" s="46"/>
      <c r="F103" s="61">
        <f>'3. Income &amp; Expenditure Budget'!G109</f>
        <v>0</v>
      </c>
      <c r="G103" s="138"/>
      <c r="H103" s="138"/>
      <c r="I103" s="138"/>
      <c r="J103" s="138"/>
      <c r="K103" s="138"/>
      <c r="L103" s="138"/>
      <c r="M103" s="138"/>
      <c r="N103" s="138"/>
      <c r="O103" s="138"/>
      <c r="P103" s="138"/>
      <c r="Q103" s="138"/>
      <c r="R103" s="138"/>
    </row>
    <row r="104" spans="1:18" ht="15.75" thickBot="1" x14ac:dyDescent="0.3">
      <c r="A104" s="33">
        <v>4370</v>
      </c>
      <c r="B104" s="223" t="s">
        <v>324</v>
      </c>
      <c r="C104" s="23"/>
      <c r="D104" s="22"/>
      <c r="E104" s="46"/>
      <c r="F104" s="61">
        <f>'3. Income &amp; Expenditure Budget'!G110</f>
        <v>0</v>
      </c>
      <c r="G104" s="138"/>
      <c r="H104" s="138"/>
      <c r="I104" s="138"/>
      <c r="J104" s="138"/>
      <c r="K104" s="138"/>
      <c r="L104" s="138"/>
      <c r="M104" s="138"/>
      <c r="N104" s="138"/>
      <c r="O104" s="138"/>
      <c r="P104" s="138"/>
      <c r="Q104" s="138"/>
      <c r="R104" s="138"/>
    </row>
    <row r="105" spans="1:18" ht="15.75" thickBot="1" x14ac:dyDescent="0.3">
      <c r="A105" s="33">
        <v>4390</v>
      </c>
      <c r="B105" s="223" t="s">
        <v>325</v>
      </c>
      <c r="C105" s="23"/>
      <c r="D105" s="22"/>
      <c r="E105" s="46"/>
      <c r="F105" s="61">
        <f>'3. Income &amp; Expenditure Budget'!G111</f>
        <v>0</v>
      </c>
      <c r="G105" s="138"/>
      <c r="H105" s="138"/>
      <c r="I105" s="138"/>
      <c r="J105" s="138"/>
      <c r="K105" s="138"/>
      <c r="L105" s="138"/>
      <c r="M105" s="138"/>
      <c r="N105" s="138"/>
      <c r="O105" s="138"/>
      <c r="P105" s="138"/>
      <c r="Q105" s="138"/>
      <c r="R105" s="138"/>
    </row>
    <row r="106" spans="1:18" ht="15.75" thickBot="1" x14ac:dyDescent="0.3">
      <c r="A106" s="33">
        <v>4410</v>
      </c>
      <c r="B106" s="223" t="s">
        <v>326</v>
      </c>
      <c r="C106" s="387"/>
      <c r="D106" s="388"/>
      <c r="E106" s="46"/>
      <c r="F106" s="61">
        <f>'3. Income &amp; Expenditure Budget'!G112</f>
        <v>0</v>
      </c>
      <c r="G106" s="138"/>
      <c r="H106" s="138"/>
      <c r="I106" s="138"/>
      <c r="J106" s="138"/>
      <c r="K106" s="138"/>
      <c r="L106" s="138"/>
      <c r="M106" s="138"/>
      <c r="N106" s="138"/>
      <c r="O106" s="138"/>
      <c r="P106" s="138"/>
      <c r="Q106" s="138"/>
      <c r="R106" s="138"/>
    </row>
    <row r="107" spans="1:18" ht="15.75" thickBot="1" x14ac:dyDescent="0.3">
      <c r="A107" s="33">
        <v>4420</v>
      </c>
      <c r="B107" s="81" t="s">
        <v>170</v>
      </c>
      <c r="C107" s="23"/>
      <c r="D107" s="22"/>
      <c r="E107" s="46"/>
      <c r="F107" s="61">
        <f>'3. Income &amp; Expenditure Budget'!G113</f>
        <v>0</v>
      </c>
      <c r="G107" s="138"/>
      <c r="H107" s="138"/>
      <c r="I107" s="138"/>
      <c r="J107" s="138"/>
      <c r="K107" s="138"/>
      <c r="L107" s="138"/>
      <c r="M107" s="138"/>
      <c r="N107" s="138"/>
      <c r="O107" s="138"/>
      <c r="P107" s="138"/>
      <c r="Q107" s="138"/>
      <c r="R107" s="138"/>
    </row>
    <row r="108" spans="1:18" ht="15.75" thickBot="1" x14ac:dyDescent="0.3">
      <c r="A108" s="33">
        <v>4430</v>
      </c>
      <c r="B108" s="223" t="s">
        <v>327</v>
      </c>
      <c r="C108" s="23"/>
      <c r="D108" s="22"/>
      <c r="E108" s="46"/>
      <c r="F108" s="61">
        <f>'3. Income &amp; Expenditure Budget'!G114</f>
        <v>0</v>
      </c>
      <c r="G108" s="138"/>
      <c r="H108" s="138"/>
      <c r="I108" s="138"/>
      <c r="J108" s="138"/>
      <c r="K108" s="138"/>
      <c r="L108" s="138"/>
      <c r="M108" s="138"/>
      <c r="N108" s="138"/>
      <c r="O108" s="138"/>
      <c r="P108" s="138"/>
      <c r="Q108" s="138"/>
      <c r="R108" s="138"/>
    </row>
    <row r="109" spans="1:18" ht="15.75" thickBot="1" x14ac:dyDescent="0.3">
      <c r="A109" s="33">
        <v>4450</v>
      </c>
      <c r="B109" s="223" t="s">
        <v>328</v>
      </c>
      <c r="C109" s="23"/>
      <c r="D109" s="22"/>
      <c r="E109" s="46"/>
      <c r="F109" s="61">
        <f>'3. Income &amp; Expenditure Budget'!G115</f>
        <v>0</v>
      </c>
      <c r="G109" s="138"/>
      <c r="H109" s="138"/>
      <c r="I109" s="138"/>
      <c r="J109" s="138"/>
      <c r="K109" s="138"/>
      <c r="L109" s="138"/>
      <c r="M109" s="138"/>
      <c r="N109" s="138"/>
      <c r="O109" s="138"/>
      <c r="P109" s="138"/>
      <c r="Q109" s="138"/>
      <c r="R109" s="138"/>
    </row>
    <row r="110" spans="1:18" ht="15.75" thickBot="1" x14ac:dyDescent="0.3">
      <c r="A110" s="33">
        <v>4470</v>
      </c>
      <c r="B110" s="223" t="s">
        <v>329</v>
      </c>
      <c r="C110" s="23"/>
      <c r="D110" s="22"/>
      <c r="E110" s="46"/>
      <c r="F110" s="61">
        <f>'3. Income &amp; Expenditure Budget'!G116</f>
        <v>0</v>
      </c>
      <c r="G110" s="138"/>
      <c r="H110" s="138"/>
      <c r="I110" s="138"/>
      <c r="J110" s="138"/>
      <c r="K110" s="138"/>
      <c r="L110" s="138"/>
      <c r="M110" s="138"/>
      <c r="N110" s="138"/>
      <c r="O110" s="138"/>
      <c r="P110" s="138"/>
      <c r="Q110" s="138"/>
      <c r="R110" s="138"/>
    </row>
    <row r="111" spans="1:18" ht="15.75" thickBot="1" x14ac:dyDescent="0.3">
      <c r="A111" s="33">
        <v>4490</v>
      </c>
      <c r="B111" s="223" t="s">
        <v>330</v>
      </c>
      <c r="C111" s="23"/>
      <c r="D111" s="22"/>
      <c r="E111" s="46"/>
      <c r="F111" s="61">
        <f>'3. Income &amp; Expenditure Budget'!G117</f>
        <v>0</v>
      </c>
      <c r="G111" s="138"/>
      <c r="H111" s="138"/>
      <c r="I111" s="138"/>
      <c r="J111" s="138"/>
      <c r="K111" s="138"/>
      <c r="L111" s="138"/>
      <c r="M111" s="138"/>
      <c r="N111" s="138"/>
      <c r="O111" s="138"/>
      <c r="P111" s="138"/>
      <c r="Q111" s="138"/>
      <c r="R111" s="138"/>
    </row>
    <row r="112" spans="1:18" ht="15.75" thickBot="1" x14ac:dyDescent="0.3">
      <c r="A112" s="33">
        <v>4550</v>
      </c>
      <c r="B112" s="223" t="s">
        <v>331</v>
      </c>
      <c r="C112" s="23"/>
      <c r="D112" s="22"/>
      <c r="E112" s="46"/>
      <c r="F112" s="61">
        <f>'3. Income &amp; Expenditure Budget'!G118</f>
        <v>0</v>
      </c>
      <c r="G112" s="138"/>
      <c r="H112" s="138"/>
      <c r="I112" s="138"/>
      <c r="J112" s="138"/>
      <c r="K112" s="138"/>
      <c r="L112" s="138"/>
      <c r="M112" s="138"/>
      <c r="N112" s="138"/>
      <c r="O112" s="138"/>
      <c r="P112" s="138"/>
      <c r="Q112" s="138"/>
      <c r="R112" s="138"/>
    </row>
    <row r="113" spans="1:18" ht="15.75" thickBot="1" x14ac:dyDescent="0.3">
      <c r="A113" s="33">
        <v>4570</v>
      </c>
      <c r="B113" s="223" t="s">
        <v>332</v>
      </c>
      <c r="C113" s="23"/>
      <c r="D113" s="22"/>
      <c r="E113" s="46"/>
      <c r="F113" s="61">
        <f>'3. Income &amp; Expenditure Budget'!G119</f>
        <v>0</v>
      </c>
      <c r="G113" s="138"/>
      <c r="H113" s="138"/>
      <c r="I113" s="138"/>
      <c r="J113" s="138"/>
      <c r="K113" s="138"/>
      <c r="L113" s="138"/>
      <c r="M113" s="138"/>
      <c r="N113" s="138"/>
      <c r="O113" s="138"/>
      <c r="P113" s="138"/>
      <c r="Q113" s="138"/>
      <c r="R113" s="138"/>
    </row>
    <row r="114" spans="1:18" ht="15.75" thickBot="1" x14ac:dyDescent="0.3">
      <c r="A114" s="33">
        <v>4590</v>
      </c>
      <c r="B114" s="223" t="s">
        <v>333</v>
      </c>
      <c r="C114" s="23"/>
      <c r="D114" s="22"/>
      <c r="E114" s="46"/>
      <c r="F114" s="61">
        <f>'3. Income &amp; Expenditure Budget'!G120</f>
        <v>0</v>
      </c>
      <c r="G114" s="138"/>
      <c r="H114" s="138"/>
      <c r="I114" s="138"/>
      <c r="J114" s="138"/>
      <c r="K114" s="138"/>
      <c r="L114" s="138"/>
      <c r="M114" s="138"/>
      <c r="N114" s="138"/>
      <c r="O114" s="138"/>
      <c r="P114" s="138"/>
      <c r="Q114" s="138"/>
      <c r="R114" s="138"/>
    </row>
    <row r="115" spans="1:18" ht="15.75" thickBot="1" x14ac:dyDescent="0.3">
      <c r="A115" s="33">
        <v>4610</v>
      </c>
      <c r="B115" s="223" t="s">
        <v>334</v>
      </c>
      <c r="C115" s="23"/>
      <c r="D115" s="22"/>
      <c r="E115" s="46"/>
      <c r="F115" s="61">
        <f>'3. Income &amp; Expenditure Budget'!G121</f>
        <v>0</v>
      </c>
      <c r="G115" s="138"/>
      <c r="H115" s="138"/>
      <c r="I115" s="138"/>
      <c r="J115" s="138"/>
      <c r="K115" s="138"/>
      <c r="L115" s="138"/>
      <c r="M115" s="138"/>
      <c r="N115" s="138"/>
      <c r="O115" s="138"/>
      <c r="P115" s="138"/>
      <c r="Q115" s="138"/>
      <c r="R115" s="138"/>
    </row>
    <row r="116" spans="1:18" ht="15.75" thickBot="1" x14ac:dyDescent="0.3">
      <c r="A116" s="33">
        <v>4620</v>
      </c>
      <c r="B116" s="223" t="s">
        <v>335</v>
      </c>
      <c r="C116" s="23"/>
      <c r="D116" s="22"/>
      <c r="E116" s="46"/>
      <c r="F116" s="61">
        <f>'3. Income &amp; Expenditure Budget'!G122</f>
        <v>0</v>
      </c>
      <c r="G116" s="138"/>
      <c r="H116" s="138"/>
      <c r="I116" s="138"/>
      <c r="J116" s="138"/>
      <c r="K116" s="138"/>
      <c r="L116" s="138"/>
      <c r="M116" s="138"/>
      <c r="N116" s="138"/>
      <c r="O116" s="138"/>
      <c r="P116" s="138"/>
      <c r="Q116" s="138"/>
      <c r="R116" s="138"/>
    </row>
    <row r="117" spans="1:18" ht="15.75" thickBot="1" x14ac:dyDescent="0.3">
      <c r="A117" s="33">
        <v>4630</v>
      </c>
      <c r="B117" s="223" t="s">
        <v>336</v>
      </c>
      <c r="C117" s="23"/>
      <c r="D117" s="22"/>
      <c r="E117" s="46"/>
      <c r="F117" s="61">
        <f>'3. Income &amp; Expenditure Budget'!G123</f>
        <v>0</v>
      </c>
      <c r="G117" s="138"/>
      <c r="H117" s="138"/>
      <c r="I117" s="138"/>
      <c r="J117" s="138"/>
      <c r="K117" s="138"/>
      <c r="L117" s="138"/>
      <c r="M117" s="138"/>
      <c r="N117" s="138"/>
      <c r="O117" s="138"/>
      <c r="P117" s="138"/>
      <c r="Q117" s="138"/>
      <c r="R117" s="138"/>
    </row>
    <row r="118" spans="1:18" ht="15.75" thickBot="1" x14ac:dyDescent="0.3">
      <c r="A118" s="33">
        <v>4635</v>
      </c>
      <c r="B118" s="81" t="s">
        <v>171</v>
      </c>
      <c r="C118" s="23"/>
      <c r="D118" s="22"/>
      <c r="E118" s="46"/>
      <c r="F118" s="61">
        <f>'3. Income &amp; Expenditure Budget'!G124</f>
        <v>0</v>
      </c>
      <c r="G118" s="138"/>
      <c r="H118" s="138"/>
      <c r="I118" s="138"/>
      <c r="J118" s="138"/>
      <c r="K118" s="138"/>
      <c r="L118" s="138"/>
      <c r="M118" s="138"/>
      <c r="N118" s="138"/>
      <c r="O118" s="138"/>
      <c r="P118" s="138"/>
      <c r="Q118" s="138"/>
      <c r="R118" s="138"/>
    </row>
    <row r="119" spans="1:18" ht="15.75" thickBot="1" x14ac:dyDescent="0.3">
      <c r="A119" s="33">
        <v>4640</v>
      </c>
      <c r="B119" s="223" t="s">
        <v>337</v>
      </c>
      <c r="C119" s="23"/>
      <c r="D119" s="22"/>
      <c r="E119" s="46"/>
      <c r="F119" s="61">
        <f>'3. Income &amp; Expenditure Budget'!G125</f>
        <v>0</v>
      </c>
      <c r="G119" s="138"/>
      <c r="H119" s="138"/>
      <c r="I119" s="138"/>
      <c r="J119" s="138"/>
      <c r="K119" s="138"/>
      <c r="L119" s="138"/>
      <c r="M119" s="138"/>
      <c r="N119" s="138"/>
      <c r="O119" s="138"/>
      <c r="P119" s="138"/>
      <c r="Q119" s="138"/>
      <c r="R119" s="138"/>
    </row>
    <row r="120" spans="1:18" ht="15.75" thickBot="1" x14ac:dyDescent="0.3">
      <c r="A120" s="80">
        <v>4641</v>
      </c>
      <c r="B120" s="81" t="s">
        <v>338</v>
      </c>
      <c r="C120" s="23"/>
      <c r="D120" s="22"/>
      <c r="E120" s="46"/>
      <c r="F120" s="61">
        <f>'3. Income &amp; Expenditure Budget'!G126</f>
        <v>0</v>
      </c>
      <c r="G120" s="138"/>
      <c r="H120" s="138"/>
      <c r="I120" s="138"/>
      <c r="J120" s="138"/>
      <c r="K120" s="138"/>
      <c r="L120" s="138"/>
      <c r="M120" s="138"/>
      <c r="N120" s="138"/>
      <c r="O120" s="138"/>
      <c r="P120" s="138"/>
      <c r="Q120" s="138"/>
      <c r="R120" s="138"/>
    </row>
    <row r="121" spans="1:18" ht="15.75" thickBot="1" x14ac:dyDescent="0.3">
      <c r="A121" s="33">
        <v>4650</v>
      </c>
      <c r="B121" s="223" t="s">
        <v>339</v>
      </c>
      <c r="C121" s="23"/>
      <c r="D121" s="22"/>
      <c r="E121" s="46"/>
      <c r="F121" s="61">
        <f>'3. Income &amp; Expenditure Budget'!G127</f>
        <v>0</v>
      </c>
      <c r="G121" s="138"/>
      <c r="H121" s="138"/>
      <c r="I121" s="138"/>
      <c r="J121" s="138"/>
      <c r="K121" s="138"/>
      <c r="L121" s="138"/>
      <c r="M121" s="138"/>
      <c r="N121" s="138"/>
      <c r="O121" s="138"/>
      <c r="P121" s="138"/>
      <c r="Q121" s="138"/>
      <c r="R121" s="138"/>
    </row>
    <row r="122" spans="1:18" ht="15.75" thickBot="1" x14ac:dyDescent="0.3">
      <c r="A122" s="33">
        <v>4670</v>
      </c>
      <c r="B122" s="223" t="s">
        <v>340</v>
      </c>
      <c r="C122" s="23"/>
      <c r="D122" s="22"/>
      <c r="E122" s="46"/>
      <c r="F122" s="61">
        <f>'3. Income &amp; Expenditure Budget'!G128</f>
        <v>0</v>
      </c>
      <c r="G122" s="138"/>
      <c r="H122" s="138"/>
      <c r="I122" s="138"/>
      <c r="J122" s="138"/>
      <c r="K122" s="138"/>
      <c r="L122" s="138"/>
      <c r="M122" s="138"/>
      <c r="N122" s="138"/>
      <c r="O122" s="138"/>
      <c r="P122" s="138"/>
      <c r="Q122" s="138"/>
      <c r="R122" s="138"/>
    </row>
    <row r="123" spans="1:18" ht="15.75" thickBot="1" x14ac:dyDescent="0.3">
      <c r="A123" s="34">
        <v>4671</v>
      </c>
      <c r="B123" s="223" t="s">
        <v>341</v>
      </c>
      <c r="C123" s="23"/>
      <c r="D123" s="22"/>
      <c r="E123" s="46"/>
      <c r="F123" s="61">
        <f>'3. Income &amp; Expenditure Budget'!G129</f>
        <v>0</v>
      </c>
      <c r="G123" s="138"/>
      <c r="H123" s="138"/>
      <c r="I123" s="138"/>
      <c r="J123" s="138"/>
      <c r="K123" s="138"/>
      <c r="L123" s="138"/>
      <c r="M123" s="138"/>
      <c r="N123" s="138"/>
      <c r="O123" s="138"/>
      <c r="P123" s="138"/>
      <c r="Q123" s="138"/>
      <c r="R123" s="138"/>
    </row>
    <row r="124" spans="1:18" ht="15.75" thickBot="1" x14ac:dyDescent="0.3">
      <c r="A124" s="34">
        <v>4690</v>
      </c>
      <c r="B124" s="223" t="s">
        <v>342</v>
      </c>
      <c r="C124" s="23"/>
      <c r="D124" s="22"/>
      <c r="E124" s="46"/>
      <c r="F124" s="61">
        <f>'3. Income &amp; Expenditure Budget'!G130</f>
        <v>0</v>
      </c>
      <c r="G124" s="138"/>
      <c r="H124" s="138"/>
      <c r="I124" s="138"/>
      <c r="J124" s="138"/>
      <c r="K124" s="138"/>
      <c r="L124" s="138"/>
      <c r="M124" s="138"/>
      <c r="N124" s="138"/>
      <c r="O124" s="138"/>
      <c r="P124" s="138"/>
      <c r="Q124" s="138"/>
      <c r="R124" s="138"/>
    </row>
    <row r="125" spans="1:18" ht="15.75" thickBot="1" x14ac:dyDescent="0.3">
      <c r="A125" s="34">
        <v>4710</v>
      </c>
      <c r="B125" s="223" t="s">
        <v>343</v>
      </c>
      <c r="C125" s="23"/>
      <c r="D125" s="22"/>
      <c r="E125" s="46"/>
      <c r="F125" s="61">
        <f>'3. Income &amp; Expenditure Budget'!G131</f>
        <v>0</v>
      </c>
      <c r="G125" s="138"/>
      <c r="H125" s="138"/>
      <c r="I125" s="138"/>
      <c r="J125" s="138"/>
      <c r="K125" s="138"/>
      <c r="L125" s="138"/>
      <c r="M125" s="138"/>
      <c r="N125" s="138"/>
      <c r="O125" s="138"/>
      <c r="P125" s="138"/>
      <c r="Q125" s="138"/>
      <c r="R125" s="138"/>
    </row>
    <row r="126" spans="1:18" ht="15.75" thickBot="1" x14ac:dyDescent="0.3">
      <c r="A126" s="34">
        <v>4720</v>
      </c>
      <c r="B126" s="223" t="s">
        <v>344</v>
      </c>
      <c r="C126" s="23"/>
      <c r="D126" s="22"/>
      <c r="E126" s="46"/>
      <c r="F126" s="61">
        <f>'3. Income &amp; Expenditure Budget'!G132</f>
        <v>0</v>
      </c>
      <c r="G126" s="138"/>
      <c r="H126" s="138"/>
      <c r="I126" s="138"/>
      <c r="J126" s="138"/>
      <c r="K126" s="138"/>
      <c r="L126" s="138"/>
      <c r="M126" s="138"/>
      <c r="N126" s="138"/>
      <c r="O126" s="138"/>
      <c r="P126" s="138"/>
      <c r="Q126" s="138"/>
      <c r="R126" s="138"/>
    </row>
    <row r="127" spans="1:18" ht="15.75" thickBot="1" x14ac:dyDescent="0.3">
      <c r="A127" s="34">
        <v>4730</v>
      </c>
      <c r="B127" s="223" t="s">
        <v>345</v>
      </c>
      <c r="C127" s="23"/>
      <c r="D127" s="22"/>
      <c r="E127" s="46"/>
      <c r="F127" s="61">
        <f>'3. Income &amp; Expenditure Budget'!G133</f>
        <v>0</v>
      </c>
      <c r="G127" s="138"/>
      <c r="H127" s="138"/>
      <c r="I127" s="138"/>
      <c r="J127" s="138"/>
      <c r="K127" s="138"/>
      <c r="L127" s="138"/>
      <c r="M127" s="138"/>
      <c r="N127" s="138"/>
      <c r="O127" s="138"/>
      <c r="P127" s="138"/>
      <c r="Q127" s="138"/>
      <c r="R127" s="138"/>
    </row>
    <row r="128" spans="1:18" ht="15.75" thickBot="1" x14ac:dyDescent="0.3">
      <c r="A128" s="34">
        <v>4740</v>
      </c>
      <c r="B128" s="223" t="s">
        <v>346</v>
      </c>
      <c r="C128" s="23"/>
      <c r="D128" s="22"/>
      <c r="E128" s="46"/>
      <c r="F128" s="61">
        <f>'3. Income &amp; Expenditure Budget'!G134</f>
        <v>0</v>
      </c>
      <c r="G128" s="138"/>
      <c r="H128" s="138"/>
      <c r="I128" s="138"/>
      <c r="J128" s="138"/>
      <c r="K128" s="138"/>
      <c r="L128" s="138"/>
      <c r="M128" s="138"/>
      <c r="N128" s="138"/>
      <c r="O128" s="138"/>
      <c r="P128" s="138"/>
      <c r="Q128" s="138"/>
      <c r="R128" s="138"/>
    </row>
    <row r="129" spans="1:18" ht="15.75" thickBot="1" x14ac:dyDescent="0.3">
      <c r="A129" s="34">
        <v>4741</v>
      </c>
      <c r="B129" s="30" t="s">
        <v>155</v>
      </c>
      <c r="C129" s="23"/>
      <c r="D129" s="22"/>
      <c r="E129" s="46"/>
      <c r="F129" s="61">
        <f>'3. Income &amp; Expenditure Budget'!G135</f>
        <v>0</v>
      </c>
      <c r="G129" s="138"/>
      <c r="H129" s="138"/>
      <c r="I129" s="138"/>
      <c r="J129" s="138"/>
      <c r="K129" s="138"/>
      <c r="L129" s="138"/>
      <c r="M129" s="138"/>
      <c r="N129" s="138"/>
      <c r="O129" s="138"/>
      <c r="P129" s="138"/>
      <c r="Q129" s="138"/>
      <c r="R129" s="138"/>
    </row>
    <row r="130" spans="1:18" ht="15.75" thickBot="1" x14ac:dyDescent="0.3">
      <c r="A130" s="34">
        <v>4750</v>
      </c>
      <c r="B130" s="223" t="s">
        <v>347</v>
      </c>
      <c r="C130" s="23"/>
      <c r="D130" s="22"/>
      <c r="E130" s="46"/>
      <c r="F130" s="61">
        <f>'3. Income &amp; Expenditure Budget'!G136</f>
        <v>0</v>
      </c>
      <c r="G130" s="138"/>
      <c r="H130" s="138"/>
      <c r="I130" s="138"/>
      <c r="J130" s="138"/>
      <c r="K130" s="138"/>
      <c r="L130" s="138"/>
      <c r="M130" s="138"/>
      <c r="N130" s="138"/>
      <c r="O130" s="138"/>
      <c r="P130" s="138"/>
      <c r="Q130" s="138"/>
      <c r="R130" s="138"/>
    </row>
    <row r="131" spans="1:18" ht="15.75" thickBot="1" x14ac:dyDescent="0.3">
      <c r="A131" s="34">
        <v>4760</v>
      </c>
      <c r="B131" s="223" t="s">
        <v>348</v>
      </c>
      <c r="C131" s="23"/>
      <c r="D131" s="22"/>
      <c r="E131" s="46"/>
      <c r="F131" s="61">
        <f>'3. Income &amp; Expenditure Budget'!G137</f>
        <v>0</v>
      </c>
      <c r="G131" s="138"/>
      <c r="H131" s="138"/>
      <c r="I131" s="138"/>
      <c r="J131" s="138"/>
      <c r="K131" s="138"/>
      <c r="L131" s="138"/>
      <c r="M131" s="138"/>
      <c r="N131" s="138"/>
      <c r="O131" s="138"/>
      <c r="P131" s="138"/>
      <c r="Q131" s="138"/>
      <c r="R131" s="138"/>
    </row>
    <row r="132" spans="1:18" ht="15.75" thickBot="1" x14ac:dyDescent="0.3">
      <c r="A132" s="33">
        <v>4770</v>
      </c>
      <c r="B132" s="223" t="s">
        <v>349</v>
      </c>
      <c r="C132" s="23"/>
      <c r="D132" s="22"/>
      <c r="E132" s="46"/>
      <c r="F132" s="61">
        <f>'3. Income &amp; Expenditure Budget'!G138</f>
        <v>0</v>
      </c>
      <c r="G132" s="138"/>
      <c r="H132" s="138"/>
      <c r="I132" s="138"/>
      <c r="J132" s="138"/>
      <c r="K132" s="138"/>
      <c r="L132" s="138"/>
      <c r="M132" s="138"/>
      <c r="N132" s="138"/>
      <c r="O132" s="138"/>
      <c r="P132" s="138"/>
      <c r="Q132" s="138"/>
      <c r="R132" s="138"/>
    </row>
    <row r="133" spans="1:18" ht="15.75" thickBot="1" x14ac:dyDescent="0.3">
      <c r="A133" s="33">
        <v>4780</v>
      </c>
      <c r="B133" s="223" t="s">
        <v>350</v>
      </c>
      <c r="C133" s="23"/>
      <c r="D133" s="22"/>
      <c r="E133" s="46"/>
      <c r="F133" s="61">
        <f>'3. Income &amp; Expenditure Budget'!G139</f>
        <v>0</v>
      </c>
      <c r="G133" s="138"/>
      <c r="H133" s="138"/>
      <c r="I133" s="138"/>
      <c r="J133" s="138"/>
      <c r="K133" s="138"/>
      <c r="L133" s="138"/>
      <c r="M133" s="138"/>
      <c r="N133" s="138"/>
      <c r="O133" s="138"/>
      <c r="P133" s="138"/>
      <c r="Q133" s="138"/>
      <c r="R133" s="138"/>
    </row>
    <row r="134" spans="1:18" ht="15.75" thickBot="1" x14ac:dyDescent="0.3">
      <c r="A134" s="33">
        <v>4810</v>
      </c>
      <c r="B134" s="223" t="s">
        <v>351</v>
      </c>
      <c r="C134" s="387"/>
      <c r="D134" s="388"/>
      <c r="E134" s="46"/>
      <c r="F134" s="61">
        <f>'3. Income &amp; Expenditure Budget'!G140</f>
        <v>0</v>
      </c>
      <c r="G134" s="138"/>
      <c r="H134" s="138"/>
      <c r="I134" s="138"/>
      <c r="J134" s="138"/>
      <c r="K134" s="138"/>
      <c r="L134" s="138"/>
      <c r="M134" s="138"/>
      <c r="N134" s="138"/>
      <c r="O134" s="138"/>
      <c r="P134" s="138"/>
      <c r="Q134" s="138"/>
      <c r="R134" s="138"/>
    </row>
    <row r="135" spans="1:18" ht="15.75" thickBot="1" x14ac:dyDescent="0.3">
      <c r="A135" s="33">
        <v>4815</v>
      </c>
      <c r="B135" s="223" t="s">
        <v>352</v>
      </c>
      <c r="C135" s="387"/>
      <c r="D135" s="388"/>
      <c r="E135" s="46"/>
      <c r="F135" s="61">
        <f>'3. Income &amp; Expenditure Budget'!G141</f>
        <v>0</v>
      </c>
      <c r="G135" s="138"/>
      <c r="H135" s="138"/>
      <c r="I135" s="138"/>
      <c r="J135" s="138"/>
      <c r="K135" s="138"/>
      <c r="L135" s="138"/>
      <c r="M135" s="138"/>
      <c r="N135" s="138"/>
      <c r="O135" s="138"/>
      <c r="P135" s="138"/>
      <c r="Q135" s="138"/>
      <c r="R135" s="138"/>
    </row>
    <row r="136" spans="1:18" ht="15.75" thickBot="1" x14ac:dyDescent="0.3">
      <c r="A136" s="172">
        <v>4850</v>
      </c>
      <c r="B136" s="223" t="s">
        <v>353</v>
      </c>
      <c r="C136" s="509"/>
      <c r="D136" s="509"/>
      <c r="E136" s="174"/>
      <c r="F136" s="61">
        <f>'3. Income &amp; Expenditure Budget'!G142</f>
        <v>0</v>
      </c>
      <c r="G136" s="138"/>
      <c r="H136" s="138"/>
      <c r="I136" s="138"/>
      <c r="J136" s="138"/>
      <c r="K136" s="138"/>
      <c r="L136" s="138"/>
      <c r="M136" s="138"/>
      <c r="N136" s="138"/>
      <c r="O136" s="138"/>
      <c r="P136" s="138"/>
      <c r="Q136" s="138"/>
      <c r="R136" s="138"/>
    </row>
    <row r="137" spans="1:18" ht="15.75" thickBot="1" x14ac:dyDescent="0.3">
      <c r="A137" s="172">
        <v>4908</v>
      </c>
      <c r="B137" s="223" t="s">
        <v>354</v>
      </c>
      <c r="C137" s="509"/>
      <c r="D137" s="509"/>
      <c r="E137" s="174"/>
      <c r="F137" s="61">
        <f>'3. Income &amp; Expenditure Budget'!G143</f>
        <v>0</v>
      </c>
      <c r="G137" s="138"/>
      <c r="H137" s="138"/>
      <c r="I137" s="138"/>
      <c r="J137" s="138"/>
      <c r="K137" s="138"/>
      <c r="L137" s="138"/>
      <c r="M137" s="138"/>
      <c r="N137" s="138"/>
      <c r="O137" s="138"/>
      <c r="P137" s="138"/>
      <c r="Q137" s="138"/>
      <c r="R137" s="138"/>
    </row>
    <row r="138" spans="1:18" ht="15.75" thickBot="1" x14ac:dyDescent="0.3">
      <c r="A138" s="172">
        <v>4910</v>
      </c>
      <c r="B138" s="150" t="s">
        <v>126</v>
      </c>
      <c r="C138" s="509"/>
      <c r="D138" s="509"/>
      <c r="E138" s="174"/>
      <c r="F138" s="61">
        <f>'3. Income &amp; Expenditure Budget'!G144</f>
        <v>0</v>
      </c>
      <c r="G138" s="138"/>
      <c r="H138" s="138"/>
      <c r="I138" s="138"/>
      <c r="J138" s="138"/>
      <c r="K138" s="138"/>
      <c r="L138" s="138"/>
      <c r="M138" s="138"/>
      <c r="N138" s="138"/>
      <c r="O138" s="138"/>
      <c r="P138" s="138"/>
      <c r="Q138" s="138"/>
      <c r="R138" s="138"/>
    </row>
    <row r="139" spans="1:18" ht="15.75" thickBot="1" x14ac:dyDescent="0.3">
      <c r="A139" s="172">
        <v>4911</v>
      </c>
      <c r="B139" s="223" t="s">
        <v>355</v>
      </c>
      <c r="C139" s="332"/>
      <c r="D139" s="322"/>
      <c r="E139" s="163"/>
      <c r="F139" s="61">
        <f>'3. Income &amp; Expenditure Budget'!G145</f>
        <v>0</v>
      </c>
      <c r="G139" s="138"/>
      <c r="H139" s="138"/>
      <c r="I139" s="138"/>
      <c r="J139" s="138"/>
      <c r="K139" s="138"/>
      <c r="L139" s="138"/>
      <c r="M139" s="138"/>
      <c r="N139" s="138"/>
      <c r="O139" s="138"/>
      <c r="P139" s="138"/>
      <c r="Q139" s="138"/>
      <c r="R139" s="138"/>
    </row>
    <row r="140" spans="1:18" ht="15.75" thickBot="1" x14ac:dyDescent="0.3">
      <c r="A140" s="172">
        <v>4912</v>
      </c>
      <c r="B140" s="223" t="s">
        <v>356</v>
      </c>
      <c r="C140" s="332"/>
      <c r="D140" s="322"/>
      <c r="E140" s="163"/>
      <c r="F140" s="61">
        <f>'3. Income &amp; Expenditure Budget'!G146</f>
        <v>0</v>
      </c>
      <c r="G140" s="138"/>
      <c r="H140" s="138"/>
      <c r="I140" s="138"/>
      <c r="J140" s="138"/>
      <c r="K140" s="138"/>
      <c r="L140" s="138"/>
      <c r="M140" s="138"/>
      <c r="N140" s="138"/>
      <c r="O140" s="138"/>
      <c r="P140" s="138"/>
      <c r="Q140" s="138"/>
      <c r="R140" s="138"/>
    </row>
    <row r="141" spans="1:18" ht="15.75" thickBot="1" x14ac:dyDescent="0.3">
      <c r="A141" s="172">
        <v>4913</v>
      </c>
      <c r="B141" s="150" t="s">
        <v>224</v>
      </c>
      <c r="C141" s="332"/>
      <c r="D141" s="322"/>
      <c r="E141" s="163"/>
      <c r="F141" s="185">
        <f>'3. Income &amp; Expenditure Budget'!G147</f>
        <v>0</v>
      </c>
      <c r="G141" s="156"/>
      <c r="H141" s="156"/>
      <c r="I141" s="156"/>
      <c r="J141" s="156"/>
      <c r="K141" s="156"/>
      <c r="L141" s="156"/>
      <c r="M141" s="156"/>
      <c r="N141" s="156"/>
      <c r="O141" s="156"/>
      <c r="P141" s="156"/>
      <c r="Q141" s="156"/>
      <c r="R141" s="156"/>
    </row>
    <row r="142" spans="1:18" ht="15.75" thickBot="1" x14ac:dyDescent="0.3">
      <c r="A142" s="172">
        <v>4914</v>
      </c>
      <c r="B142" s="223" t="s">
        <v>357</v>
      </c>
      <c r="C142" s="332"/>
      <c r="D142" s="322"/>
      <c r="E142" s="163"/>
      <c r="F142" s="61">
        <f>'3. Income &amp; Expenditure Budget'!G148</f>
        <v>0</v>
      </c>
      <c r="G142" s="186"/>
      <c r="H142" s="186"/>
      <c r="I142" s="186"/>
      <c r="J142" s="186"/>
      <c r="K142" s="186"/>
      <c r="L142" s="186"/>
      <c r="M142" s="186"/>
      <c r="N142" s="186"/>
      <c r="O142" s="186"/>
      <c r="P142" s="186"/>
      <c r="Q142" s="186"/>
      <c r="R142" s="186"/>
    </row>
    <row r="143" spans="1:18" ht="15.75" thickBot="1" x14ac:dyDescent="0.3">
      <c r="A143" s="172">
        <v>4915</v>
      </c>
      <c r="B143" s="81" t="s">
        <v>172</v>
      </c>
      <c r="C143" s="332"/>
      <c r="D143" s="322"/>
      <c r="E143" s="163"/>
      <c r="F143" s="61">
        <f>'3. Income &amp; Expenditure Budget'!G149</f>
        <v>0</v>
      </c>
      <c r="G143" s="186"/>
      <c r="H143" s="186"/>
      <c r="I143" s="186"/>
      <c r="J143" s="186"/>
      <c r="K143" s="186"/>
      <c r="L143" s="186"/>
      <c r="M143" s="186"/>
      <c r="N143" s="186"/>
      <c r="O143" s="186"/>
      <c r="P143" s="186"/>
      <c r="Q143" s="186"/>
      <c r="R143" s="186"/>
    </row>
    <row r="144" spans="1:18" ht="15.75" thickBot="1" x14ac:dyDescent="0.3">
      <c r="A144" s="172">
        <v>4916</v>
      </c>
      <c r="B144" s="223" t="s">
        <v>358</v>
      </c>
      <c r="C144" s="332"/>
      <c r="D144" s="322"/>
      <c r="E144" s="163"/>
      <c r="F144" s="61">
        <f>'3. Income &amp; Expenditure Budget'!G150</f>
        <v>0</v>
      </c>
      <c r="G144" s="138"/>
      <c r="H144" s="138"/>
      <c r="I144" s="138"/>
      <c r="J144" s="138"/>
      <c r="K144" s="138"/>
      <c r="L144" s="138"/>
      <c r="M144" s="138"/>
      <c r="N144" s="138"/>
      <c r="O144" s="138"/>
      <c r="P144" s="138"/>
      <c r="Q144" s="138"/>
      <c r="R144" s="138"/>
    </row>
    <row r="145" spans="1:18" ht="15.75" thickBot="1" x14ac:dyDescent="0.3">
      <c r="A145" s="178">
        <v>4918</v>
      </c>
      <c r="B145" s="223" t="s">
        <v>359</v>
      </c>
      <c r="C145" s="332"/>
      <c r="D145" s="322"/>
      <c r="E145" s="163"/>
      <c r="F145" s="61">
        <f>'3. Income &amp; Expenditure Budget'!G151</f>
        <v>0</v>
      </c>
      <c r="G145" s="138"/>
      <c r="H145" s="138"/>
      <c r="I145" s="138"/>
      <c r="J145" s="138"/>
      <c r="K145" s="138"/>
      <c r="L145" s="138"/>
      <c r="M145" s="138"/>
      <c r="N145" s="138"/>
      <c r="O145" s="138"/>
      <c r="P145" s="138"/>
      <c r="Q145" s="138"/>
      <c r="R145" s="138"/>
    </row>
    <row r="146" spans="1:18" ht="15.75" thickBot="1" x14ac:dyDescent="0.3">
      <c r="A146" s="178">
        <v>4919</v>
      </c>
      <c r="B146" s="150" t="s">
        <v>175</v>
      </c>
      <c r="C146" s="332"/>
      <c r="D146" s="322"/>
      <c r="E146" s="163"/>
      <c r="F146" s="61">
        <f>'3. Income &amp; Expenditure Budget'!G152</f>
        <v>0</v>
      </c>
      <c r="G146" s="138"/>
      <c r="H146" s="138"/>
      <c r="I146" s="138"/>
      <c r="J146" s="138"/>
      <c r="K146" s="138"/>
      <c r="L146" s="138"/>
      <c r="M146" s="138"/>
      <c r="N146" s="138"/>
      <c r="O146" s="138"/>
      <c r="P146" s="138"/>
      <c r="Q146" s="138"/>
      <c r="R146" s="138"/>
    </row>
    <row r="147" spans="1:18" ht="15.75" thickBot="1" x14ac:dyDescent="0.3">
      <c r="A147" s="178">
        <v>4922</v>
      </c>
      <c r="B147" s="81" t="s">
        <v>225</v>
      </c>
      <c r="C147" s="142"/>
      <c r="D147" s="143"/>
      <c r="E147" s="163"/>
      <c r="F147" s="61">
        <f>'3. Income &amp; Expenditure Budget'!G153</f>
        <v>0</v>
      </c>
      <c r="G147" s="138"/>
      <c r="H147" s="138"/>
      <c r="I147" s="138"/>
      <c r="J147" s="138"/>
      <c r="K147" s="138"/>
      <c r="L147" s="138"/>
      <c r="M147" s="138"/>
      <c r="N147" s="138"/>
      <c r="O147" s="138"/>
      <c r="P147" s="138"/>
      <c r="Q147" s="138"/>
      <c r="R147" s="138"/>
    </row>
    <row r="148" spans="1:18" ht="15.75" thickBot="1" x14ac:dyDescent="0.3">
      <c r="A148" s="178">
        <v>4923</v>
      </c>
      <c r="B148" s="223" t="s">
        <v>360</v>
      </c>
      <c r="C148" s="142"/>
      <c r="D148" s="143"/>
      <c r="E148" s="163"/>
      <c r="F148" s="61">
        <f>'3. Income &amp; Expenditure Budget'!G154</f>
        <v>0</v>
      </c>
      <c r="G148" s="138"/>
      <c r="H148" s="138"/>
      <c r="I148" s="138"/>
      <c r="J148" s="138"/>
      <c r="K148" s="138"/>
      <c r="L148" s="138"/>
      <c r="M148" s="138"/>
      <c r="N148" s="138"/>
      <c r="O148" s="138"/>
      <c r="P148" s="138"/>
      <c r="Q148" s="138"/>
      <c r="R148" s="138"/>
    </row>
    <row r="149" spans="1:18" ht="15.75" thickBot="1" x14ac:dyDescent="0.3">
      <c r="A149" s="178">
        <v>4924</v>
      </c>
      <c r="B149" s="223" t="s">
        <v>361</v>
      </c>
      <c r="C149" s="142"/>
      <c r="D149" s="143"/>
      <c r="E149" s="163"/>
      <c r="F149" s="61">
        <f>'3. Income &amp; Expenditure Budget'!G155</f>
        <v>0</v>
      </c>
      <c r="G149" s="138"/>
      <c r="H149" s="138"/>
      <c r="I149" s="138"/>
      <c r="J149" s="138"/>
      <c r="K149" s="138"/>
      <c r="L149" s="138"/>
      <c r="M149" s="138"/>
      <c r="N149" s="138"/>
      <c r="O149" s="138"/>
      <c r="P149" s="138"/>
      <c r="Q149" s="138"/>
      <c r="R149" s="138"/>
    </row>
    <row r="150" spans="1:18" x14ac:dyDescent="0.25">
      <c r="A150" s="179">
        <v>4925</v>
      </c>
      <c r="B150" s="223" t="s">
        <v>362</v>
      </c>
      <c r="C150" s="157"/>
      <c r="D150" s="158"/>
      <c r="E150" s="175"/>
      <c r="F150" s="61">
        <f>'3. Income &amp; Expenditure Budget'!G156</f>
        <v>0</v>
      </c>
      <c r="G150" s="138"/>
      <c r="H150" s="138"/>
      <c r="I150" s="138"/>
      <c r="J150" s="138"/>
      <c r="K150" s="138"/>
      <c r="L150" s="138"/>
      <c r="M150" s="138"/>
      <c r="N150" s="138"/>
      <c r="O150" s="138"/>
      <c r="P150" s="138"/>
      <c r="Q150" s="138"/>
      <c r="R150" s="138"/>
    </row>
    <row r="151" spans="1:18" x14ac:dyDescent="0.25">
      <c r="A151" s="140">
        <v>4928</v>
      </c>
      <c r="B151" s="141" t="s">
        <v>176</v>
      </c>
      <c r="C151" s="142"/>
      <c r="D151" s="143"/>
      <c r="E151" s="143"/>
      <c r="F151" s="203">
        <f>'3. Income &amp; Expenditure Budget'!G157</f>
        <v>0</v>
      </c>
      <c r="G151" s="138"/>
      <c r="H151" s="138"/>
      <c r="I151" s="138"/>
      <c r="J151" s="138"/>
      <c r="K151" s="138"/>
      <c r="L151" s="138"/>
      <c r="M151" s="138"/>
      <c r="N151" s="138"/>
      <c r="O151" s="138"/>
      <c r="P151" s="138"/>
      <c r="Q151" s="138"/>
      <c r="R151" s="138"/>
    </row>
    <row r="152" spans="1:18" ht="15.75" thickBot="1" x14ac:dyDescent="0.3">
      <c r="A152" s="176" t="s">
        <v>55</v>
      </c>
      <c r="B152" s="176"/>
      <c r="C152" s="176"/>
      <c r="D152" s="176"/>
      <c r="E152" s="176"/>
      <c r="F152" s="202">
        <f t="shared" ref="F152:R152" si="6">SUM(F100:F150)</f>
        <v>0</v>
      </c>
      <c r="G152" s="202">
        <f t="shared" si="6"/>
        <v>0</v>
      </c>
      <c r="H152" s="202">
        <f t="shared" si="6"/>
        <v>0</v>
      </c>
      <c r="I152" s="202">
        <f t="shared" si="6"/>
        <v>0</v>
      </c>
      <c r="J152" s="202">
        <f t="shared" si="6"/>
        <v>0</v>
      </c>
      <c r="K152" s="202">
        <f t="shared" si="6"/>
        <v>0</v>
      </c>
      <c r="L152" s="202">
        <f t="shared" si="6"/>
        <v>0</v>
      </c>
      <c r="M152" s="202">
        <f t="shared" si="6"/>
        <v>0</v>
      </c>
      <c r="N152" s="202">
        <f t="shared" si="6"/>
        <v>0</v>
      </c>
      <c r="O152" s="202">
        <f t="shared" si="6"/>
        <v>0</v>
      </c>
      <c r="P152" s="202">
        <f t="shared" si="6"/>
        <v>0</v>
      </c>
      <c r="Q152" s="202">
        <f t="shared" si="6"/>
        <v>0</v>
      </c>
      <c r="R152" s="202">
        <f t="shared" si="6"/>
        <v>0</v>
      </c>
    </row>
    <row r="153" spans="1:18" ht="15.75" thickBot="1" x14ac:dyDescent="0.3">
      <c r="A153" s="144"/>
      <c r="B153" s="144"/>
      <c r="C153" s="144"/>
      <c r="D153" s="144"/>
      <c r="E153" s="144"/>
      <c r="F153" s="191">
        <f>'3. Income &amp; Expenditure Budget'!G159</f>
        <v>0</v>
      </c>
      <c r="G153" s="138"/>
      <c r="H153" s="138"/>
      <c r="I153" s="138"/>
      <c r="J153" s="138"/>
      <c r="K153" s="138"/>
      <c r="L153" s="138"/>
      <c r="M153" s="138"/>
      <c r="N153" s="138"/>
      <c r="O153" s="138"/>
      <c r="P153" s="138"/>
      <c r="Q153" s="138"/>
      <c r="R153" s="138"/>
    </row>
    <row r="154" spans="1:18" ht="15.75" thickBot="1" x14ac:dyDescent="0.3">
      <c r="A154" s="146" t="s">
        <v>49</v>
      </c>
      <c r="B154" s="147"/>
      <c r="C154" s="147"/>
      <c r="D154" s="147"/>
      <c r="E154" s="147"/>
      <c r="F154" s="184">
        <f>'3. Income &amp; Expenditure Budget'!G160</f>
        <v>0</v>
      </c>
      <c r="G154" s="182"/>
      <c r="H154" s="182"/>
      <c r="I154" s="182"/>
      <c r="J154" s="182"/>
      <c r="K154" s="182"/>
      <c r="L154" s="182"/>
      <c r="M154" s="182"/>
      <c r="N154" s="182"/>
      <c r="O154" s="182"/>
      <c r="P154" s="182"/>
      <c r="Q154" s="182"/>
      <c r="R154" s="182"/>
    </row>
    <row r="155" spans="1:18" ht="15.75" thickBot="1" x14ac:dyDescent="0.3">
      <c r="A155" s="33">
        <v>5010</v>
      </c>
      <c r="B155" s="223" t="s">
        <v>363</v>
      </c>
      <c r="C155" s="387"/>
      <c r="D155" s="388"/>
      <c r="E155" s="389"/>
      <c r="F155" s="61">
        <f>'3. Income &amp; Expenditure Budget'!G161</f>
        <v>0</v>
      </c>
      <c r="G155" s="138"/>
      <c r="H155" s="138"/>
      <c r="I155" s="138"/>
      <c r="J155" s="138"/>
      <c r="K155" s="138"/>
      <c r="L155" s="138"/>
      <c r="M155" s="138"/>
      <c r="N155" s="138"/>
      <c r="O155" s="138"/>
      <c r="P155" s="138"/>
      <c r="Q155" s="138"/>
      <c r="R155" s="138"/>
    </row>
    <row r="156" spans="1:18" ht="15.75" thickBot="1" x14ac:dyDescent="0.3">
      <c r="A156" s="33">
        <v>5030</v>
      </c>
      <c r="B156" s="223" t="s">
        <v>364</v>
      </c>
      <c r="C156" s="387"/>
      <c r="D156" s="388"/>
      <c r="E156" s="389"/>
      <c r="F156" s="61">
        <f>'3. Income &amp; Expenditure Budget'!G162</f>
        <v>0</v>
      </c>
      <c r="G156" s="138"/>
      <c r="H156" s="138"/>
      <c r="I156" s="138"/>
      <c r="J156" s="138"/>
      <c r="K156" s="138"/>
      <c r="L156" s="138"/>
      <c r="M156" s="138"/>
      <c r="N156" s="138"/>
      <c r="O156" s="138"/>
      <c r="P156" s="138"/>
      <c r="Q156" s="138"/>
      <c r="R156" s="138"/>
    </row>
    <row r="157" spans="1:18" ht="15.75" thickBot="1" x14ac:dyDescent="0.3">
      <c r="A157" s="34">
        <v>5110</v>
      </c>
      <c r="B157" s="419" t="s">
        <v>226</v>
      </c>
      <c r="C157" s="387"/>
      <c r="D157" s="388"/>
      <c r="E157" s="389"/>
      <c r="F157" s="61">
        <f>'3. Income &amp; Expenditure Budget'!G163</f>
        <v>0</v>
      </c>
      <c r="G157" s="138"/>
      <c r="H157" s="138"/>
      <c r="I157" s="138"/>
      <c r="J157" s="138"/>
      <c r="K157" s="138"/>
      <c r="L157" s="138"/>
      <c r="M157" s="138"/>
      <c r="N157" s="138"/>
      <c r="O157" s="138"/>
      <c r="P157" s="138"/>
      <c r="Q157" s="138"/>
      <c r="R157" s="138"/>
    </row>
    <row r="158" spans="1:18" ht="15.75" thickBot="1" x14ac:dyDescent="0.3">
      <c r="A158" s="34">
        <v>5112</v>
      </c>
      <c r="B158" s="418" t="s">
        <v>158</v>
      </c>
      <c r="C158" s="387"/>
      <c r="D158" s="388"/>
      <c r="E158" s="389"/>
      <c r="F158" s="61">
        <f>'3. Income &amp; Expenditure Budget'!G164</f>
        <v>0</v>
      </c>
      <c r="G158" s="138"/>
      <c r="H158" s="138"/>
      <c r="I158" s="138"/>
      <c r="J158" s="138"/>
      <c r="K158" s="138"/>
      <c r="L158" s="138"/>
      <c r="M158" s="138"/>
      <c r="N158" s="138"/>
      <c r="O158" s="138"/>
      <c r="P158" s="138"/>
      <c r="Q158" s="138"/>
      <c r="R158" s="138"/>
    </row>
    <row r="159" spans="1:18" ht="15.75" thickBot="1" x14ac:dyDescent="0.3">
      <c r="A159" s="34">
        <v>5150</v>
      </c>
      <c r="B159" s="419" t="s">
        <v>227</v>
      </c>
      <c r="C159" s="387"/>
      <c r="D159" s="388"/>
      <c r="E159" s="389"/>
      <c r="F159" s="61">
        <f>'3. Income &amp; Expenditure Budget'!G165</f>
        <v>0</v>
      </c>
      <c r="G159" s="138"/>
      <c r="H159" s="138"/>
      <c r="I159" s="138"/>
      <c r="J159" s="138"/>
      <c r="K159" s="138"/>
      <c r="L159" s="138"/>
      <c r="M159" s="138"/>
      <c r="N159" s="138"/>
      <c r="O159" s="138"/>
      <c r="P159" s="138"/>
      <c r="Q159" s="138"/>
      <c r="R159" s="138"/>
    </row>
    <row r="160" spans="1:18" ht="15.75" thickBot="1" x14ac:dyDescent="0.3">
      <c r="A160" s="34">
        <v>5170</v>
      </c>
      <c r="B160" s="419" t="s">
        <v>228</v>
      </c>
      <c r="C160" s="387"/>
      <c r="D160" s="388"/>
      <c r="E160" s="389"/>
      <c r="F160" s="61">
        <f>'3. Income &amp; Expenditure Budget'!G166</f>
        <v>0</v>
      </c>
      <c r="G160" s="138"/>
      <c r="H160" s="138"/>
      <c r="I160" s="138"/>
      <c r="J160" s="138"/>
      <c r="K160" s="138"/>
      <c r="L160" s="138"/>
      <c r="M160" s="138"/>
      <c r="N160" s="138"/>
      <c r="O160" s="138"/>
      <c r="P160" s="138"/>
      <c r="Q160" s="138"/>
      <c r="R160" s="138"/>
    </row>
    <row r="161" spans="1:18" ht="15.75" thickBot="1" x14ac:dyDescent="0.3">
      <c r="A161" s="34">
        <v>5175</v>
      </c>
      <c r="B161" s="419" t="s">
        <v>173</v>
      </c>
      <c r="C161" s="387"/>
      <c r="D161" s="388"/>
      <c r="E161" s="389"/>
      <c r="F161" s="61">
        <f>'3. Income &amp; Expenditure Budget'!G167</f>
        <v>0</v>
      </c>
      <c r="G161" s="138"/>
      <c r="H161" s="138"/>
      <c r="I161" s="138"/>
      <c r="J161" s="138"/>
      <c r="K161" s="138"/>
      <c r="L161" s="138"/>
      <c r="M161" s="138"/>
      <c r="N161" s="138"/>
      <c r="O161" s="138"/>
      <c r="P161" s="138"/>
      <c r="Q161" s="138"/>
      <c r="R161" s="138"/>
    </row>
    <row r="162" spans="1:18" ht="15.75" thickBot="1" x14ac:dyDescent="0.3">
      <c r="A162" s="34">
        <v>5310</v>
      </c>
      <c r="B162" s="223" t="s">
        <v>365</v>
      </c>
      <c r="C162" s="387"/>
      <c r="D162" s="388"/>
      <c r="E162" s="389"/>
      <c r="F162" s="61">
        <f>'3. Income &amp; Expenditure Budget'!G168</f>
        <v>0</v>
      </c>
      <c r="G162" s="138"/>
      <c r="H162" s="138"/>
      <c r="I162" s="138"/>
      <c r="J162" s="138"/>
      <c r="K162" s="138"/>
      <c r="L162" s="138"/>
      <c r="M162" s="138"/>
      <c r="N162" s="138"/>
      <c r="O162" s="138"/>
      <c r="P162" s="138"/>
      <c r="Q162" s="138"/>
      <c r="R162" s="138"/>
    </row>
    <row r="163" spans="1:18" ht="15.75" thickBot="1" x14ac:dyDescent="0.3">
      <c r="A163" s="34">
        <v>5315</v>
      </c>
      <c r="B163" s="223" t="s">
        <v>366</v>
      </c>
      <c r="C163" s="387"/>
      <c r="D163" s="388"/>
      <c r="E163" s="389"/>
      <c r="F163" s="61">
        <f>'3. Income &amp; Expenditure Budget'!G169</f>
        <v>0</v>
      </c>
      <c r="G163" s="187"/>
      <c r="H163" s="187"/>
      <c r="I163" s="187"/>
      <c r="J163" s="187"/>
      <c r="K163" s="187"/>
      <c r="L163" s="187"/>
      <c r="M163" s="187"/>
      <c r="N163" s="187"/>
      <c r="O163" s="187"/>
      <c r="P163" s="187"/>
      <c r="Q163" s="187"/>
      <c r="R163" s="187"/>
    </row>
    <row r="164" spans="1:18" ht="15.75" thickBot="1" x14ac:dyDescent="0.3">
      <c r="A164" s="33">
        <v>5350</v>
      </c>
      <c r="B164" s="223" t="s">
        <v>367</v>
      </c>
      <c r="C164" s="387"/>
      <c r="D164" s="388"/>
      <c r="E164" s="389"/>
      <c r="F164" s="61">
        <f>'3. Income &amp; Expenditure Budget'!G170</f>
        <v>0</v>
      </c>
      <c r="G164" s="138"/>
      <c r="H164" s="138"/>
      <c r="I164" s="138"/>
      <c r="J164" s="138"/>
      <c r="K164" s="138"/>
      <c r="L164" s="138"/>
      <c r="M164" s="138"/>
      <c r="N164" s="138"/>
      <c r="O164" s="138"/>
      <c r="P164" s="138"/>
      <c r="Q164" s="138"/>
      <c r="R164" s="138"/>
    </row>
    <row r="165" spans="1:18" ht="15.75" thickBot="1" x14ac:dyDescent="0.3">
      <c r="A165" s="33">
        <v>5400</v>
      </c>
      <c r="B165" s="223" t="s">
        <v>368</v>
      </c>
      <c r="C165" s="387"/>
      <c r="D165" s="388"/>
      <c r="E165" s="389"/>
      <c r="F165" s="61">
        <f>'3. Income &amp; Expenditure Budget'!G171</f>
        <v>0</v>
      </c>
      <c r="G165" s="138"/>
      <c r="H165" s="138"/>
      <c r="I165" s="138"/>
      <c r="J165" s="138"/>
      <c r="K165" s="138"/>
      <c r="L165" s="138"/>
      <c r="M165" s="138"/>
      <c r="N165" s="138"/>
      <c r="O165" s="138"/>
      <c r="P165" s="138"/>
      <c r="Q165" s="138"/>
      <c r="R165" s="138"/>
    </row>
    <row r="166" spans="1:18" ht="15.75" thickBot="1" x14ac:dyDescent="0.3">
      <c r="A166" s="33">
        <v>5450</v>
      </c>
      <c r="B166" s="223" t="s">
        <v>369</v>
      </c>
      <c r="C166" s="387"/>
      <c r="D166" s="388"/>
      <c r="E166" s="389"/>
      <c r="F166" s="61">
        <f>'3. Income &amp; Expenditure Budget'!G172</f>
        <v>0</v>
      </c>
      <c r="G166" s="138"/>
      <c r="H166" s="138"/>
      <c r="I166" s="138"/>
      <c r="J166" s="138"/>
      <c r="K166" s="138"/>
      <c r="L166" s="138"/>
      <c r="M166" s="138"/>
      <c r="N166" s="138"/>
      <c r="O166" s="138"/>
      <c r="P166" s="138"/>
      <c r="Q166" s="138"/>
      <c r="R166" s="138"/>
    </row>
    <row r="167" spans="1:18" ht="15.75" thickBot="1" x14ac:dyDescent="0.3">
      <c r="A167" s="33">
        <v>5510</v>
      </c>
      <c r="B167" s="223" t="s">
        <v>370</v>
      </c>
      <c r="C167" s="387"/>
      <c r="D167" s="388"/>
      <c r="E167" s="389"/>
      <c r="F167" s="61">
        <f>'3. Income &amp; Expenditure Budget'!G173</f>
        <v>0</v>
      </c>
      <c r="G167" s="138"/>
      <c r="H167" s="138"/>
      <c r="I167" s="138"/>
      <c r="J167" s="138"/>
      <c r="K167" s="138"/>
      <c r="L167" s="138"/>
      <c r="M167" s="138"/>
      <c r="N167" s="138"/>
      <c r="O167" s="138"/>
      <c r="P167" s="138"/>
      <c r="Q167" s="138"/>
      <c r="R167" s="138"/>
    </row>
    <row r="168" spans="1:18" ht="15.75" thickBot="1" x14ac:dyDescent="0.3">
      <c r="A168" s="33">
        <v>5550</v>
      </c>
      <c r="B168" s="223" t="s">
        <v>371</v>
      </c>
      <c r="C168" s="387"/>
      <c r="D168" s="388"/>
      <c r="E168" s="389"/>
      <c r="F168" s="61">
        <f>'3. Income &amp; Expenditure Budget'!G174</f>
        <v>0</v>
      </c>
      <c r="G168" s="138"/>
      <c r="H168" s="138"/>
      <c r="I168" s="138"/>
      <c r="J168" s="138"/>
      <c r="K168" s="138"/>
      <c r="L168" s="138"/>
      <c r="M168" s="138"/>
      <c r="N168" s="138"/>
      <c r="O168" s="138"/>
      <c r="P168" s="138"/>
      <c r="Q168" s="138"/>
      <c r="R168" s="138"/>
    </row>
    <row r="169" spans="1:18" ht="15.75" thickBot="1" x14ac:dyDescent="0.3">
      <c r="A169" s="33">
        <v>5551</v>
      </c>
      <c r="B169" s="223" t="s">
        <v>372</v>
      </c>
      <c r="C169" s="387"/>
      <c r="D169" s="388"/>
      <c r="E169" s="389"/>
      <c r="F169" s="61">
        <f>'3. Income &amp; Expenditure Budget'!G175</f>
        <v>0</v>
      </c>
      <c r="G169" s="138"/>
      <c r="H169" s="138"/>
      <c r="I169" s="138"/>
      <c r="J169" s="138"/>
      <c r="K169" s="138"/>
      <c r="L169" s="138"/>
      <c r="M169" s="138"/>
      <c r="N169" s="138"/>
      <c r="O169" s="138"/>
      <c r="P169" s="138"/>
      <c r="Q169" s="138"/>
      <c r="R169" s="138"/>
    </row>
    <row r="170" spans="1:18" ht="15.75" thickBot="1" x14ac:dyDescent="0.3">
      <c r="A170" s="33">
        <v>5552</v>
      </c>
      <c r="B170" s="223" t="s">
        <v>373</v>
      </c>
      <c r="C170" s="387"/>
      <c r="D170" s="388"/>
      <c r="E170" s="389"/>
      <c r="F170" s="61">
        <f>'3. Income &amp; Expenditure Budget'!G176</f>
        <v>0</v>
      </c>
      <c r="G170" s="138"/>
      <c r="H170" s="138"/>
      <c r="I170" s="138"/>
      <c r="J170" s="138"/>
      <c r="K170" s="138"/>
      <c r="L170" s="138"/>
      <c r="M170" s="138"/>
      <c r="N170" s="138"/>
      <c r="O170" s="138"/>
      <c r="P170" s="138"/>
      <c r="Q170" s="138"/>
      <c r="R170" s="138"/>
    </row>
    <row r="171" spans="1:18" ht="15.75" thickBot="1" x14ac:dyDescent="0.3">
      <c r="A171" s="80">
        <v>5553</v>
      </c>
      <c r="B171" s="223" t="s">
        <v>400</v>
      </c>
      <c r="C171" s="387"/>
      <c r="D171" s="388"/>
      <c r="E171" s="389"/>
      <c r="F171" s="61">
        <f>'3. Income &amp; Expenditure Budget'!G177</f>
        <v>0</v>
      </c>
      <c r="G171" s="138"/>
      <c r="H171" s="138"/>
      <c r="I171" s="138"/>
      <c r="J171" s="138"/>
      <c r="K171" s="138"/>
      <c r="L171" s="138"/>
      <c r="M171" s="138"/>
      <c r="N171" s="138"/>
      <c r="O171" s="138"/>
      <c r="P171" s="138"/>
      <c r="Q171" s="138"/>
      <c r="R171" s="138"/>
    </row>
    <row r="172" spans="1:18" ht="15.75" thickBot="1" x14ac:dyDescent="0.3">
      <c r="A172" s="33">
        <v>5610</v>
      </c>
      <c r="B172" s="223" t="s">
        <v>374</v>
      </c>
      <c r="C172" s="387"/>
      <c r="D172" s="388"/>
      <c r="E172" s="389"/>
      <c r="F172" s="61">
        <f>'3. Income &amp; Expenditure Budget'!G178</f>
        <v>0</v>
      </c>
      <c r="G172" s="138"/>
      <c r="H172" s="138"/>
      <c r="I172" s="138"/>
      <c r="J172" s="138"/>
      <c r="K172" s="138"/>
      <c r="L172" s="138"/>
      <c r="M172" s="138"/>
      <c r="N172" s="138"/>
      <c r="O172" s="138"/>
      <c r="P172" s="138"/>
      <c r="Q172" s="138"/>
      <c r="R172" s="138"/>
    </row>
    <row r="173" spans="1:18" ht="15.75" thickBot="1" x14ac:dyDescent="0.3">
      <c r="A173" s="33">
        <v>5611</v>
      </c>
      <c r="B173" s="81" t="s">
        <v>174</v>
      </c>
      <c r="C173" s="387"/>
      <c r="D173" s="388"/>
      <c r="E173" s="389"/>
      <c r="F173" s="61">
        <f>'3. Income &amp; Expenditure Budget'!G179</f>
        <v>0</v>
      </c>
      <c r="G173" s="138"/>
      <c r="H173" s="138"/>
      <c r="I173" s="138"/>
      <c r="J173" s="138"/>
      <c r="K173" s="138"/>
      <c r="L173" s="138"/>
      <c r="M173" s="138"/>
      <c r="N173" s="138"/>
      <c r="O173" s="138"/>
      <c r="P173" s="138"/>
      <c r="Q173" s="138"/>
      <c r="R173" s="138"/>
    </row>
    <row r="174" spans="1:18" ht="15.75" thickBot="1" x14ac:dyDescent="0.3">
      <c r="A174" s="33">
        <v>5700</v>
      </c>
      <c r="B174" s="223" t="s">
        <v>375</v>
      </c>
      <c r="C174" s="387"/>
      <c r="D174" s="388"/>
      <c r="E174" s="389"/>
      <c r="F174" s="61">
        <f>'3. Income &amp; Expenditure Budget'!G180</f>
        <v>0</v>
      </c>
      <c r="G174" s="138"/>
      <c r="H174" s="138"/>
      <c r="I174" s="138"/>
      <c r="J174" s="138"/>
      <c r="K174" s="138"/>
      <c r="L174" s="138"/>
      <c r="M174" s="138"/>
      <c r="N174" s="138"/>
      <c r="O174" s="138"/>
      <c r="P174" s="138"/>
      <c r="Q174" s="138"/>
      <c r="R174" s="138"/>
    </row>
    <row r="175" spans="1:18" ht="15.75" thickBot="1" x14ac:dyDescent="0.3">
      <c r="A175" s="35">
        <v>5800</v>
      </c>
      <c r="B175" s="223" t="s">
        <v>376</v>
      </c>
      <c r="C175" s="392"/>
      <c r="D175" s="393"/>
      <c r="E175" s="394"/>
      <c r="F175" s="61">
        <f>'3. Income &amp; Expenditure Budget'!G181</f>
        <v>0</v>
      </c>
      <c r="G175" s="138"/>
      <c r="H175" s="138"/>
      <c r="I175" s="138"/>
      <c r="J175" s="138"/>
      <c r="K175" s="138"/>
      <c r="L175" s="138"/>
      <c r="M175" s="138"/>
      <c r="N175" s="138"/>
      <c r="O175" s="138"/>
      <c r="P175" s="138"/>
      <c r="Q175" s="138"/>
      <c r="R175" s="138"/>
    </row>
    <row r="176" spans="1:18" ht="15.75" thickBot="1" x14ac:dyDescent="0.3">
      <c r="A176" s="55" t="s">
        <v>54</v>
      </c>
      <c r="B176" s="56"/>
      <c r="C176" s="56"/>
      <c r="D176" s="56"/>
      <c r="E176" s="56"/>
      <c r="F176" s="184">
        <f t="shared" ref="F176:R176" si="7">SUM(F155:F175)</f>
        <v>0</v>
      </c>
      <c r="G176" s="184">
        <f t="shared" si="7"/>
        <v>0</v>
      </c>
      <c r="H176" s="184">
        <f t="shared" si="7"/>
        <v>0</v>
      </c>
      <c r="I176" s="184">
        <f t="shared" si="7"/>
        <v>0</v>
      </c>
      <c r="J176" s="184">
        <f t="shared" si="7"/>
        <v>0</v>
      </c>
      <c r="K176" s="184">
        <f t="shared" si="7"/>
        <v>0</v>
      </c>
      <c r="L176" s="184">
        <f t="shared" si="7"/>
        <v>0</v>
      </c>
      <c r="M176" s="184">
        <f t="shared" si="7"/>
        <v>0</v>
      </c>
      <c r="N176" s="184">
        <f t="shared" si="7"/>
        <v>0</v>
      </c>
      <c r="O176" s="184">
        <f t="shared" si="7"/>
        <v>0</v>
      </c>
      <c r="P176" s="184">
        <f t="shared" si="7"/>
        <v>0</v>
      </c>
      <c r="Q176" s="184">
        <f t="shared" si="7"/>
        <v>0</v>
      </c>
      <c r="R176" s="184">
        <f t="shared" si="7"/>
        <v>0</v>
      </c>
    </row>
    <row r="177" spans="1:18" ht="15.75" thickBot="1" x14ac:dyDescent="0.3">
      <c r="A177" s="36"/>
      <c r="B177" s="16" t="s">
        <v>34</v>
      </c>
      <c r="D177" s="3"/>
      <c r="E177" s="3"/>
      <c r="F177" s="191"/>
      <c r="G177" s="138"/>
      <c r="H177" s="138"/>
      <c r="I177" s="138"/>
      <c r="J177" s="138"/>
      <c r="K177" s="138"/>
      <c r="L177" s="138"/>
      <c r="M177" s="138"/>
      <c r="N177" s="138"/>
      <c r="O177" s="138"/>
      <c r="P177" s="138"/>
      <c r="Q177" s="138"/>
      <c r="R177" s="138"/>
    </row>
    <row r="178" spans="1:18" ht="15.75" thickBot="1" x14ac:dyDescent="0.3">
      <c r="A178" s="55" t="s">
        <v>50</v>
      </c>
      <c r="B178" s="56"/>
      <c r="C178" s="56"/>
      <c r="D178" s="56"/>
      <c r="E178" s="56"/>
      <c r="F178" s="184">
        <f>'3. Income &amp; Expenditure Budget'!G184</f>
        <v>0</v>
      </c>
      <c r="G178" s="182"/>
      <c r="H178" s="182"/>
      <c r="I178" s="182"/>
      <c r="J178" s="182"/>
      <c r="K178" s="182"/>
      <c r="L178" s="182"/>
      <c r="M178" s="182"/>
      <c r="N178" s="182"/>
      <c r="O178" s="182"/>
      <c r="P178" s="182"/>
      <c r="Q178" s="182"/>
      <c r="R178" s="182"/>
    </row>
    <row r="179" spans="1:18" ht="15.75" thickBot="1" x14ac:dyDescent="0.3">
      <c r="A179" s="33">
        <v>6010</v>
      </c>
      <c r="B179" s="81" t="s">
        <v>229</v>
      </c>
      <c r="C179" s="387"/>
      <c r="D179" s="388"/>
      <c r="E179" s="46"/>
      <c r="F179" s="61">
        <f>'3. Income &amp; Expenditure Budget'!G185</f>
        <v>0</v>
      </c>
      <c r="G179" s="138"/>
      <c r="H179" s="138"/>
      <c r="I179" s="138"/>
      <c r="J179" s="138"/>
      <c r="K179" s="138"/>
      <c r="L179" s="138"/>
      <c r="M179" s="138"/>
      <c r="N179" s="138"/>
      <c r="O179" s="138"/>
      <c r="P179" s="138"/>
      <c r="Q179" s="138"/>
      <c r="R179" s="138"/>
    </row>
    <row r="180" spans="1:18" ht="15.75" thickBot="1" x14ac:dyDescent="0.3">
      <c r="A180" s="33">
        <v>6050</v>
      </c>
      <c r="B180" s="81" t="s">
        <v>157</v>
      </c>
      <c r="C180" s="23"/>
      <c r="D180" s="22"/>
      <c r="E180" s="46"/>
      <c r="F180" s="61">
        <f>'3. Income &amp; Expenditure Budget'!G186</f>
        <v>0</v>
      </c>
      <c r="G180" s="138"/>
      <c r="H180" s="138"/>
      <c r="I180" s="138"/>
      <c r="J180" s="138"/>
      <c r="K180" s="138"/>
      <c r="L180" s="138"/>
      <c r="M180" s="138"/>
      <c r="N180" s="138"/>
      <c r="O180" s="138"/>
      <c r="P180" s="138"/>
      <c r="Q180" s="138"/>
      <c r="R180" s="138"/>
    </row>
    <row r="181" spans="1:18" ht="15.75" thickBot="1" x14ac:dyDescent="0.3">
      <c r="A181" s="34">
        <v>6100</v>
      </c>
      <c r="B181" s="223" t="s">
        <v>377</v>
      </c>
      <c r="C181" s="23"/>
      <c r="D181" s="22"/>
      <c r="E181" s="46"/>
      <c r="F181" s="61">
        <f>'3. Income &amp; Expenditure Budget'!G187</f>
        <v>0</v>
      </c>
      <c r="G181" s="138"/>
      <c r="H181" s="138"/>
      <c r="I181" s="138"/>
      <c r="J181" s="138"/>
      <c r="K181" s="138"/>
      <c r="L181" s="138"/>
      <c r="M181" s="138"/>
      <c r="N181" s="138"/>
      <c r="O181" s="138"/>
      <c r="P181" s="138"/>
      <c r="Q181" s="138"/>
      <c r="R181" s="138"/>
    </row>
    <row r="182" spans="1:18" ht="15.75" thickBot="1" x14ac:dyDescent="0.3">
      <c r="A182" s="34">
        <v>6150</v>
      </c>
      <c r="B182" s="223" t="s">
        <v>378</v>
      </c>
      <c r="C182" s="23"/>
      <c r="D182" s="22"/>
      <c r="E182" s="46"/>
      <c r="F182" s="61">
        <f>'3. Income &amp; Expenditure Budget'!G188</f>
        <v>0</v>
      </c>
      <c r="G182" s="138"/>
      <c r="H182" s="138"/>
      <c r="I182" s="138"/>
      <c r="J182" s="138"/>
      <c r="K182" s="138"/>
      <c r="L182" s="138"/>
      <c r="M182" s="138"/>
      <c r="N182" s="138"/>
      <c r="O182" s="138"/>
      <c r="P182" s="138"/>
      <c r="Q182" s="138"/>
      <c r="R182" s="138"/>
    </row>
    <row r="183" spans="1:18" ht="15.75" thickBot="1" x14ac:dyDescent="0.3">
      <c r="A183" s="34">
        <v>6210</v>
      </c>
      <c r="B183" s="223" t="s">
        <v>379</v>
      </c>
      <c r="C183" s="23"/>
      <c r="D183" s="22"/>
      <c r="E183" s="46"/>
      <c r="F183" s="61">
        <f>'3. Income &amp; Expenditure Budget'!G189</f>
        <v>0</v>
      </c>
      <c r="G183" s="138"/>
      <c r="H183" s="138"/>
      <c r="I183" s="138"/>
      <c r="J183" s="138"/>
      <c r="K183" s="138"/>
      <c r="L183" s="138"/>
      <c r="M183" s="138"/>
      <c r="N183" s="138"/>
      <c r="O183" s="138"/>
      <c r="P183" s="138"/>
      <c r="Q183" s="138"/>
      <c r="R183" s="138"/>
    </row>
    <row r="184" spans="1:18" ht="15.75" thickBot="1" x14ac:dyDescent="0.3">
      <c r="A184" s="34">
        <v>6250</v>
      </c>
      <c r="B184" s="223" t="s">
        <v>380</v>
      </c>
      <c r="C184" s="23"/>
      <c r="D184" s="22"/>
      <c r="E184" s="46"/>
      <c r="F184" s="61">
        <f>'3. Income &amp; Expenditure Budget'!G190</f>
        <v>0</v>
      </c>
      <c r="G184" s="138"/>
      <c r="H184" s="138"/>
      <c r="I184" s="138"/>
      <c r="J184" s="138"/>
      <c r="K184" s="138"/>
      <c r="L184" s="138"/>
      <c r="M184" s="138"/>
      <c r="N184" s="138"/>
      <c r="O184" s="138"/>
      <c r="P184" s="138"/>
      <c r="Q184" s="138"/>
      <c r="R184" s="138"/>
    </row>
    <row r="185" spans="1:18" ht="15.75" thickBot="1" x14ac:dyDescent="0.3">
      <c r="A185" s="34">
        <v>6300</v>
      </c>
      <c r="B185" s="223" t="s">
        <v>381</v>
      </c>
      <c r="C185" s="23"/>
      <c r="D185" s="22"/>
      <c r="E185" s="46"/>
      <c r="F185" s="61">
        <f>'3. Income &amp; Expenditure Budget'!G191</f>
        <v>0</v>
      </c>
      <c r="G185" s="138"/>
      <c r="H185" s="138"/>
      <c r="I185" s="138"/>
      <c r="J185" s="138"/>
      <c r="K185" s="138"/>
      <c r="L185" s="138"/>
      <c r="M185" s="138"/>
      <c r="N185" s="138"/>
      <c r="O185" s="138"/>
      <c r="P185" s="138"/>
      <c r="Q185" s="138"/>
      <c r="R185" s="138"/>
    </row>
    <row r="186" spans="1:18" ht="15.75" thickBot="1" x14ac:dyDescent="0.3">
      <c r="A186" s="34">
        <v>6350</v>
      </c>
      <c r="B186" s="223" t="s">
        <v>382</v>
      </c>
      <c r="C186" s="23"/>
      <c r="D186" s="23"/>
      <c r="E186" s="48"/>
      <c r="F186" s="61">
        <f>'3. Income &amp; Expenditure Budget'!G192</f>
        <v>0</v>
      </c>
      <c r="G186" s="138"/>
      <c r="H186" s="138"/>
      <c r="I186" s="138"/>
      <c r="J186" s="138"/>
      <c r="K186" s="138"/>
      <c r="L186" s="138"/>
      <c r="M186" s="138"/>
      <c r="N186" s="138"/>
      <c r="O186" s="138"/>
      <c r="P186" s="138"/>
      <c r="Q186" s="138"/>
      <c r="R186" s="138"/>
    </row>
    <row r="187" spans="1:18" ht="15.75" thickBot="1" x14ac:dyDescent="0.3">
      <c r="A187" s="34">
        <v>6355</v>
      </c>
      <c r="B187" s="223" t="s">
        <v>383</v>
      </c>
      <c r="C187" s="23"/>
      <c r="D187" s="23"/>
      <c r="E187" s="48"/>
      <c r="F187" s="61">
        <f>'3. Income &amp; Expenditure Budget'!G193</f>
        <v>0</v>
      </c>
      <c r="G187" s="138"/>
      <c r="H187" s="138"/>
      <c r="I187" s="138"/>
      <c r="J187" s="138"/>
      <c r="K187" s="138"/>
      <c r="L187" s="138"/>
      <c r="M187" s="138"/>
      <c r="N187" s="138"/>
      <c r="O187" s="138"/>
      <c r="P187" s="138"/>
      <c r="Q187" s="138"/>
      <c r="R187" s="138"/>
    </row>
    <row r="188" spans="1:18" ht="15.75" thickBot="1" x14ac:dyDescent="0.3">
      <c r="A188" s="34">
        <v>6400</v>
      </c>
      <c r="B188" s="223" t="s">
        <v>384</v>
      </c>
      <c r="C188" s="23"/>
      <c r="D188" s="23"/>
      <c r="E188" s="48"/>
      <c r="F188" s="61">
        <f>'3. Income &amp; Expenditure Budget'!G194</f>
        <v>0</v>
      </c>
      <c r="G188" s="138"/>
      <c r="H188" s="138"/>
      <c r="I188" s="138"/>
      <c r="J188" s="138"/>
      <c r="K188" s="138"/>
      <c r="L188" s="138"/>
      <c r="M188" s="138"/>
      <c r="N188" s="138"/>
      <c r="O188" s="138"/>
      <c r="P188" s="138"/>
      <c r="Q188" s="138"/>
      <c r="R188" s="138"/>
    </row>
    <row r="189" spans="1:18" ht="15.75" thickBot="1" x14ac:dyDescent="0.3">
      <c r="A189" s="34">
        <v>6450</v>
      </c>
      <c r="B189" s="223" t="s">
        <v>385</v>
      </c>
      <c r="C189" s="23"/>
      <c r="D189" s="23"/>
      <c r="E189" s="48"/>
      <c r="F189" s="61">
        <f>'3. Income &amp; Expenditure Budget'!G195</f>
        <v>0</v>
      </c>
      <c r="G189" s="138"/>
      <c r="H189" s="138"/>
      <c r="I189" s="138"/>
      <c r="J189" s="138"/>
      <c r="K189" s="138"/>
      <c r="L189" s="138"/>
      <c r="M189" s="138"/>
      <c r="N189" s="138"/>
      <c r="O189" s="138"/>
      <c r="P189" s="138"/>
      <c r="Q189" s="138"/>
      <c r="R189" s="138"/>
    </row>
    <row r="190" spans="1:18" ht="15.75" thickBot="1" x14ac:dyDescent="0.3">
      <c r="A190" s="34">
        <v>6500</v>
      </c>
      <c r="B190" s="223" t="s">
        <v>386</v>
      </c>
      <c r="C190" s="23"/>
      <c r="D190" s="23"/>
      <c r="E190" s="48"/>
      <c r="F190" s="61">
        <f>'3. Income &amp; Expenditure Budget'!G196</f>
        <v>0</v>
      </c>
      <c r="G190" s="138"/>
      <c r="H190" s="138"/>
      <c r="I190" s="138"/>
      <c r="J190" s="138"/>
      <c r="K190" s="138"/>
      <c r="L190" s="138"/>
      <c r="M190" s="138"/>
      <c r="N190" s="138"/>
      <c r="O190" s="138"/>
      <c r="P190" s="138"/>
      <c r="Q190" s="138"/>
      <c r="R190" s="138"/>
    </row>
    <row r="191" spans="1:18" ht="15.75" thickBot="1" x14ac:dyDescent="0.3">
      <c r="A191" s="34">
        <v>6600</v>
      </c>
      <c r="B191" s="419" t="s">
        <v>11</v>
      </c>
      <c r="C191" s="23"/>
      <c r="D191" s="23"/>
      <c r="E191" s="48"/>
      <c r="F191" s="61">
        <f>'3. Income &amp; Expenditure Budget'!G197</f>
        <v>0</v>
      </c>
      <c r="G191" s="138"/>
      <c r="H191" s="138"/>
      <c r="I191" s="138"/>
      <c r="J191" s="138"/>
      <c r="K191" s="138"/>
      <c r="L191" s="138"/>
      <c r="M191" s="138"/>
      <c r="N191" s="138"/>
      <c r="O191" s="138"/>
      <c r="P191" s="138"/>
      <c r="Q191" s="138"/>
      <c r="R191" s="138"/>
    </row>
    <row r="192" spans="1:18" ht="15.75" thickBot="1" x14ac:dyDescent="0.3">
      <c r="A192" s="34">
        <v>6650</v>
      </c>
      <c r="B192" s="223" t="s">
        <v>387</v>
      </c>
      <c r="C192" s="23"/>
      <c r="D192" s="23"/>
      <c r="E192" s="48"/>
      <c r="F192" s="61">
        <f>'3. Income &amp; Expenditure Budget'!G198</f>
        <v>0</v>
      </c>
      <c r="G192" s="138"/>
      <c r="H192" s="138"/>
      <c r="I192" s="138"/>
      <c r="J192" s="138"/>
      <c r="K192" s="138"/>
      <c r="L192" s="138"/>
      <c r="M192" s="138"/>
      <c r="N192" s="138"/>
      <c r="O192" s="138"/>
      <c r="P192" s="138"/>
      <c r="Q192" s="138"/>
      <c r="R192" s="138"/>
    </row>
    <row r="193" spans="1:18" ht="15.75" thickBot="1" x14ac:dyDescent="0.3">
      <c r="A193" s="34">
        <v>6700</v>
      </c>
      <c r="B193" s="419" t="s">
        <v>230</v>
      </c>
      <c r="C193" s="387"/>
      <c r="D193" s="387"/>
      <c r="E193" s="48"/>
      <c r="F193" s="61">
        <f>'3. Income &amp; Expenditure Budget'!G199</f>
        <v>0</v>
      </c>
      <c r="G193" s="138"/>
      <c r="H193" s="138"/>
      <c r="I193" s="138"/>
      <c r="J193" s="138"/>
      <c r="K193" s="138"/>
      <c r="L193" s="138"/>
      <c r="M193" s="138"/>
      <c r="N193" s="138"/>
      <c r="O193" s="138"/>
      <c r="P193" s="138"/>
      <c r="Q193" s="138"/>
      <c r="R193" s="138"/>
    </row>
    <row r="194" spans="1:18" ht="15.75" thickBot="1" x14ac:dyDescent="0.3">
      <c r="A194" s="34">
        <v>6730</v>
      </c>
      <c r="B194" s="223" t="s">
        <v>388</v>
      </c>
      <c r="C194" s="23"/>
      <c r="D194" s="23"/>
      <c r="E194" s="48"/>
      <c r="F194" s="61">
        <f>'3. Income &amp; Expenditure Budget'!G200</f>
        <v>0</v>
      </c>
      <c r="G194" s="187"/>
      <c r="H194" s="187"/>
      <c r="I194" s="187"/>
      <c r="J194" s="187"/>
      <c r="K194" s="187"/>
      <c r="L194" s="187"/>
      <c r="M194" s="187"/>
      <c r="N194" s="187"/>
      <c r="O194" s="187"/>
      <c r="P194" s="187"/>
      <c r="Q194" s="187"/>
      <c r="R194" s="187"/>
    </row>
    <row r="195" spans="1:18" ht="15.75" thickBot="1" x14ac:dyDescent="0.3">
      <c r="A195" s="34">
        <v>6731</v>
      </c>
      <c r="B195" s="223" t="s">
        <v>389</v>
      </c>
      <c r="C195" s="23"/>
      <c r="D195" s="23"/>
      <c r="E195" s="48"/>
      <c r="F195" s="61">
        <f>'3. Income &amp; Expenditure Budget'!G201</f>
        <v>0</v>
      </c>
      <c r="G195" s="188"/>
      <c r="H195" s="188"/>
      <c r="I195" s="188"/>
      <c r="J195" s="188"/>
      <c r="K195" s="188"/>
      <c r="L195" s="188"/>
      <c r="M195" s="188"/>
      <c r="N195" s="188"/>
      <c r="O195" s="188"/>
      <c r="P195" s="188"/>
      <c r="Q195" s="188"/>
      <c r="R195" s="188"/>
    </row>
    <row r="196" spans="1:18" ht="15.75" thickBot="1" x14ac:dyDescent="0.3">
      <c r="A196" s="34">
        <v>6750</v>
      </c>
      <c r="B196" s="223" t="s">
        <v>390</v>
      </c>
      <c r="C196" s="23"/>
      <c r="D196" s="23"/>
      <c r="E196" s="48"/>
      <c r="F196" s="61">
        <f>'3. Income &amp; Expenditure Budget'!G202</f>
        <v>0</v>
      </c>
      <c r="G196" s="138"/>
      <c r="H196" s="138"/>
      <c r="I196" s="138"/>
      <c r="J196" s="138"/>
      <c r="K196" s="138"/>
      <c r="L196" s="138"/>
      <c r="M196" s="138"/>
      <c r="N196" s="138"/>
      <c r="O196" s="138"/>
      <c r="P196" s="138"/>
      <c r="Q196" s="138"/>
      <c r="R196" s="138"/>
    </row>
    <row r="197" spans="1:18" ht="15.75" thickBot="1" x14ac:dyDescent="0.3">
      <c r="A197" s="34">
        <v>6755</v>
      </c>
      <c r="B197" s="223" t="s">
        <v>391</v>
      </c>
      <c r="C197" s="23"/>
      <c r="D197" s="23"/>
      <c r="E197" s="48"/>
      <c r="F197" s="61">
        <f>'3. Income &amp; Expenditure Budget'!G203</f>
        <v>0</v>
      </c>
      <c r="G197" s="138"/>
      <c r="H197" s="138"/>
      <c r="I197" s="138"/>
      <c r="J197" s="138"/>
      <c r="K197" s="138"/>
      <c r="L197" s="138"/>
      <c r="M197" s="138"/>
      <c r="N197" s="138"/>
      <c r="O197" s="138"/>
      <c r="P197" s="138"/>
      <c r="Q197" s="138"/>
      <c r="R197" s="138"/>
    </row>
    <row r="198" spans="1:18" ht="15.75" thickBot="1" x14ac:dyDescent="0.3">
      <c r="A198" s="34">
        <v>6780</v>
      </c>
      <c r="B198" s="81" t="s">
        <v>12</v>
      </c>
      <c r="C198" s="23"/>
      <c r="D198" s="23"/>
      <c r="E198" s="48"/>
      <c r="F198" s="61">
        <f>'3. Income &amp; Expenditure Budget'!G204</f>
        <v>0</v>
      </c>
      <c r="G198" s="138"/>
      <c r="H198" s="138"/>
      <c r="I198" s="138"/>
      <c r="J198" s="138"/>
      <c r="K198" s="138"/>
      <c r="L198" s="138"/>
      <c r="M198" s="138"/>
      <c r="N198" s="138"/>
      <c r="O198" s="138"/>
      <c r="P198" s="138"/>
      <c r="Q198" s="138"/>
      <c r="R198" s="138"/>
    </row>
    <row r="199" spans="1:18" ht="15.75" thickBot="1" x14ac:dyDescent="0.3">
      <c r="A199" s="34">
        <v>6800</v>
      </c>
      <c r="B199" s="223" t="s">
        <v>392</v>
      </c>
      <c r="C199" s="23"/>
      <c r="D199" s="23"/>
      <c r="E199" s="48"/>
      <c r="F199" s="61">
        <f>'3. Income &amp; Expenditure Budget'!G205</f>
        <v>0</v>
      </c>
      <c r="G199" s="138"/>
      <c r="H199" s="138"/>
      <c r="I199" s="138"/>
      <c r="J199" s="138"/>
      <c r="K199" s="138"/>
      <c r="L199" s="138"/>
      <c r="M199" s="138"/>
      <c r="N199" s="138"/>
      <c r="O199" s="138"/>
      <c r="P199" s="138"/>
      <c r="Q199" s="138"/>
      <c r="R199" s="138"/>
    </row>
    <row r="200" spans="1:18" ht="15.75" thickBot="1" x14ac:dyDescent="0.3">
      <c r="A200" s="34">
        <v>6830</v>
      </c>
      <c r="B200" s="223" t="s">
        <v>393</v>
      </c>
      <c r="C200" s="23"/>
      <c r="D200" s="23"/>
      <c r="E200" s="48"/>
      <c r="F200" s="61">
        <f>'3. Income &amp; Expenditure Budget'!G206</f>
        <v>0</v>
      </c>
      <c r="G200" s="138"/>
      <c r="H200" s="138"/>
      <c r="I200" s="138"/>
      <c r="J200" s="138"/>
      <c r="K200" s="138"/>
      <c r="L200" s="138"/>
      <c r="M200" s="138"/>
      <c r="N200" s="138"/>
      <c r="O200" s="138"/>
      <c r="P200" s="138"/>
      <c r="Q200" s="138"/>
      <c r="R200" s="138"/>
    </row>
    <row r="201" spans="1:18" ht="15.75" thickBot="1" x14ac:dyDescent="0.3">
      <c r="A201" s="34">
        <v>6870</v>
      </c>
      <c r="B201" s="81" t="s">
        <v>401</v>
      </c>
      <c r="C201" s="23"/>
      <c r="D201" s="23"/>
      <c r="E201" s="48"/>
      <c r="F201" s="61">
        <f>'3. Income &amp; Expenditure Budget'!G207</f>
        <v>0</v>
      </c>
      <c r="G201" s="138"/>
      <c r="H201" s="138"/>
      <c r="I201" s="138"/>
      <c r="J201" s="138"/>
      <c r="K201" s="138"/>
      <c r="L201" s="138"/>
      <c r="M201" s="138"/>
      <c r="N201" s="138"/>
      <c r="O201" s="138"/>
      <c r="P201" s="138"/>
      <c r="Q201" s="138"/>
      <c r="R201" s="138"/>
    </row>
    <row r="202" spans="1:18" ht="15.75" thickBot="1" x14ac:dyDescent="0.3">
      <c r="A202" s="34">
        <v>6900</v>
      </c>
      <c r="B202" s="30" t="s">
        <v>13</v>
      </c>
      <c r="C202" s="23"/>
      <c r="D202" s="23"/>
      <c r="E202" s="48"/>
      <c r="F202" s="61">
        <f>'3. Income &amp; Expenditure Budget'!G208</f>
        <v>0</v>
      </c>
      <c r="G202" s="138"/>
      <c r="H202" s="138"/>
      <c r="I202" s="138"/>
      <c r="J202" s="138"/>
      <c r="K202" s="138"/>
      <c r="L202" s="138"/>
      <c r="M202" s="138"/>
      <c r="N202" s="138"/>
      <c r="O202" s="138"/>
      <c r="P202" s="138"/>
      <c r="Q202" s="138"/>
      <c r="R202" s="138"/>
    </row>
    <row r="203" spans="1:18" ht="15.75" thickBot="1" x14ac:dyDescent="0.3">
      <c r="A203" s="55" t="s">
        <v>53</v>
      </c>
      <c r="B203" s="56"/>
      <c r="C203" s="56"/>
      <c r="D203" s="56"/>
      <c r="E203" s="56"/>
      <c r="F203" s="189">
        <f t="shared" ref="F203:R203" si="8">SUM(F179:F202)</f>
        <v>0</v>
      </c>
      <c r="G203" s="189">
        <f t="shared" si="8"/>
        <v>0</v>
      </c>
      <c r="H203" s="189">
        <f t="shared" si="8"/>
        <v>0</v>
      </c>
      <c r="I203" s="189">
        <f t="shared" si="8"/>
        <v>0</v>
      </c>
      <c r="J203" s="189">
        <f t="shared" si="8"/>
        <v>0</v>
      </c>
      <c r="K203" s="189">
        <f t="shared" si="8"/>
        <v>0</v>
      </c>
      <c r="L203" s="189">
        <f t="shared" si="8"/>
        <v>0</v>
      </c>
      <c r="M203" s="189">
        <f t="shared" si="8"/>
        <v>0</v>
      </c>
      <c r="N203" s="189">
        <f t="shared" si="8"/>
        <v>0</v>
      </c>
      <c r="O203" s="189">
        <f t="shared" si="8"/>
        <v>0</v>
      </c>
      <c r="P203" s="189">
        <f t="shared" si="8"/>
        <v>0</v>
      </c>
      <c r="Q203" s="189">
        <f t="shared" si="8"/>
        <v>0</v>
      </c>
      <c r="R203" s="189">
        <f t="shared" si="8"/>
        <v>0</v>
      </c>
    </row>
    <row r="204" spans="1:18" ht="15.75" thickBot="1" x14ac:dyDescent="0.3">
      <c r="A204" s="36"/>
      <c r="B204" s="16" t="s">
        <v>34</v>
      </c>
      <c r="F204" s="192">
        <f>'3. Income &amp; Expenditure Budget'!G210</f>
        <v>0</v>
      </c>
      <c r="G204" s="77"/>
      <c r="H204" s="77"/>
      <c r="I204" s="77"/>
      <c r="J204" s="77"/>
      <c r="K204" s="77"/>
      <c r="L204" s="77"/>
      <c r="M204" s="77"/>
      <c r="N204" s="77"/>
      <c r="O204" s="77"/>
      <c r="P204" s="77"/>
      <c r="Q204" s="77"/>
      <c r="R204" s="77"/>
    </row>
    <row r="205" spans="1:18" ht="15.75" thickBot="1" x14ac:dyDescent="0.3">
      <c r="A205" s="55" t="s">
        <v>51</v>
      </c>
      <c r="B205" s="56"/>
      <c r="C205" s="56"/>
      <c r="D205" s="56"/>
      <c r="E205" s="56"/>
      <c r="F205" s="189">
        <f>'3. Income &amp; Expenditure Budget'!G211</f>
        <v>0</v>
      </c>
      <c r="G205" s="190"/>
      <c r="H205" s="190"/>
      <c r="I205" s="190"/>
      <c r="J205" s="190"/>
      <c r="K205" s="190"/>
      <c r="L205" s="190"/>
      <c r="M205" s="190"/>
      <c r="N205" s="190"/>
      <c r="O205" s="190"/>
      <c r="P205" s="190"/>
      <c r="Q205" s="190"/>
      <c r="R205" s="190"/>
    </row>
    <row r="206" spans="1:18" ht="15.75" thickBot="1" x14ac:dyDescent="0.3">
      <c r="A206" s="34">
        <v>7300</v>
      </c>
      <c r="B206" s="30" t="s">
        <v>145</v>
      </c>
      <c r="C206" s="23"/>
      <c r="D206" s="23"/>
      <c r="E206" s="48"/>
      <c r="F206" s="61">
        <f>'3. Income &amp; Expenditure Budget'!G212</f>
        <v>0</v>
      </c>
      <c r="G206" s="138"/>
      <c r="H206" s="138"/>
      <c r="I206" s="138"/>
      <c r="J206" s="138"/>
      <c r="K206" s="138"/>
      <c r="L206" s="138"/>
      <c r="M206" s="138"/>
      <c r="N206" s="138"/>
      <c r="O206" s="138"/>
      <c r="P206" s="138"/>
      <c r="Q206" s="138"/>
      <c r="R206" s="138"/>
    </row>
    <row r="207" spans="1:18" ht="15.75" thickBot="1" x14ac:dyDescent="0.3">
      <c r="A207" s="34">
        <v>7320</v>
      </c>
      <c r="B207" s="223" t="s">
        <v>394</v>
      </c>
      <c r="C207" s="23"/>
      <c r="D207" s="23"/>
      <c r="E207" s="48"/>
      <c r="F207" s="61">
        <f>'3. Income &amp; Expenditure Budget'!G213</f>
        <v>0</v>
      </c>
      <c r="G207" s="138"/>
      <c r="H207" s="138"/>
      <c r="I207" s="138"/>
      <c r="J207" s="138"/>
      <c r="K207" s="138"/>
      <c r="L207" s="138"/>
      <c r="M207" s="138"/>
      <c r="N207" s="138"/>
      <c r="O207" s="138"/>
      <c r="P207" s="138"/>
      <c r="Q207" s="138"/>
      <c r="R207" s="138"/>
    </row>
    <row r="208" spans="1:18" ht="15.75" thickBot="1" x14ac:dyDescent="0.3">
      <c r="A208" s="34">
        <v>7400</v>
      </c>
      <c r="B208" s="223" t="s">
        <v>395</v>
      </c>
      <c r="C208" s="23"/>
      <c r="D208" s="23"/>
      <c r="E208" s="48"/>
      <c r="F208" s="61">
        <f>'3. Income &amp; Expenditure Budget'!G214</f>
        <v>0</v>
      </c>
      <c r="G208" s="138"/>
      <c r="H208" s="138"/>
      <c r="I208" s="138"/>
      <c r="J208" s="138"/>
      <c r="K208" s="138"/>
      <c r="L208" s="138"/>
      <c r="M208" s="138"/>
      <c r="N208" s="138"/>
      <c r="O208" s="138"/>
      <c r="P208" s="138"/>
      <c r="Q208" s="138"/>
      <c r="R208" s="138"/>
    </row>
    <row r="209" spans="1:18" ht="15.75" thickBot="1" x14ac:dyDescent="0.3">
      <c r="A209" s="34">
        <v>7450</v>
      </c>
      <c r="B209" s="223" t="s">
        <v>396</v>
      </c>
      <c r="C209" s="23"/>
      <c r="D209" s="23"/>
      <c r="E209" s="48"/>
      <c r="F209" s="61">
        <f>'3. Income &amp; Expenditure Budget'!G215</f>
        <v>0</v>
      </c>
      <c r="G209" s="138"/>
      <c r="H209" s="138"/>
      <c r="I209" s="138"/>
      <c r="J209" s="138"/>
      <c r="K209" s="138"/>
      <c r="L209" s="138"/>
      <c r="M209" s="138"/>
      <c r="N209" s="138"/>
      <c r="O209" s="138"/>
      <c r="P209" s="138"/>
      <c r="Q209" s="138"/>
      <c r="R209" s="138"/>
    </row>
    <row r="210" spans="1:18" ht="15.75" thickBot="1" x14ac:dyDescent="0.3">
      <c r="A210" s="34">
        <v>7500</v>
      </c>
      <c r="B210" s="223" t="s">
        <v>397</v>
      </c>
      <c r="C210" s="23"/>
      <c r="D210" s="23"/>
      <c r="E210" s="48"/>
      <c r="F210" s="61">
        <f>'3. Income &amp; Expenditure Budget'!G216</f>
        <v>0</v>
      </c>
      <c r="G210" s="138"/>
      <c r="H210" s="138"/>
      <c r="I210" s="138"/>
      <c r="J210" s="138"/>
      <c r="K210" s="138"/>
      <c r="L210" s="138"/>
      <c r="M210" s="138"/>
      <c r="N210" s="138"/>
      <c r="O210" s="138"/>
      <c r="P210" s="138"/>
      <c r="Q210" s="138"/>
      <c r="R210" s="138"/>
    </row>
    <row r="211" spans="1:18" ht="15.75" thickBot="1" x14ac:dyDescent="0.3">
      <c r="A211" s="34">
        <v>7800</v>
      </c>
      <c r="B211" s="30" t="s">
        <v>24</v>
      </c>
      <c r="C211" s="23"/>
      <c r="D211" s="23"/>
      <c r="E211" s="48"/>
      <c r="F211" s="61">
        <f>'3. Income &amp; Expenditure Budget'!G217</f>
        <v>0</v>
      </c>
      <c r="G211" s="138"/>
      <c r="H211" s="138"/>
      <c r="I211" s="138"/>
      <c r="J211" s="138"/>
      <c r="K211" s="138"/>
      <c r="L211" s="138"/>
      <c r="M211" s="138"/>
      <c r="N211" s="138"/>
      <c r="O211" s="138"/>
      <c r="P211" s="138"/>
      <c r="Q211" s="138"/>
      <c r="R211" s="138"/>
    </row>
    <row r="212" spans="1:18" ht="15.75" thickBot="1" x14ac:dyDescent="0.3">
      <c r="A212" s="55" t="s">
        <v>52</v>
      </c>
      <c r="B212" s="56"/>
      <c r="C212" s="56"/>
      <c r="D212" s="56"/>
      <c r="E212" s="56"/>
      <c r="F212" s="189">
        <f>SUM(F206:F211)</f>
        <v>0</v>
      </c>
      <c r="G212" s="189">
        <f t="shared" ref="G212:R212" si="9">SUM(G206:G211)</f>
        <v>0</v>
      </c>
      <c r="H212" s="189">
        <f t="shared" si="9"/>
        <v>0</v>
      </c>
      <c r="I212" s="189">
        <f t="shared" si="9"/>
        <v>0</v>
      </c>
      <c r="J212" s="189">
        <f t="shared" si="9"/>
        <v>0</v>
      </c>
      <c r="K212" s="189">
        <f t="shared" si="9"/>
        <v>0</v>
      </c>
      <c r="L212" s="189">
        <f t="shared" si="9"/>
        <v>0</v>
      </c>
      <c r="M212" s="189">
        <f t="shared" si="9"/>
        <v>0</v>
      </c>
      <c r="N212" s="189">
        <f t="shared" si="9"/>
        <v>0</v>
      </c>
      <c r="O212" s="189">
        <f t="shared" si="9"/>
        <v>0</v>
      </c>
      <c r="P212" s="189">
        <f t="shared" si="9"/>
        <v>0</v>
      </c>
      <c r="Q212" s="189">
        <f t="shared" si="9"/>
        <v>0</v>
      </c>
      <c r="R212" s="189">
        <f t="shared" si="9"/>
        <v>0</v>
      </c>
    </row>
    <row r="213" spans="1:18" ht="15.75" thickBot="1" x14ac:dyDescent="0.3">
      <c r="A213" s="38"/>
      <c r="B213" s="17"/>
      <c r="F213" s="192">
        <f>'3. Income &amp; Expenditure Budget'!G219</f>
        <v>0</v>
      </c>
      <c r="G213" s="77"/>
      <c r="H213" s="77"/>
      <c r="I213" s="77"/>
      <c r="J213" s="77"/>
      <c r="K213" s="77"/>
      <c r="L213" s="77"/>
      <c r="M213" s="77"/>
      <c r="N213" s="77"/>
      <c r="O213" s="77"/>
      <c r="P213" s="77"/>
      <c r="Q213" s="77"/>
      <c r="R213" s="77"/>
    </row>
    <row r="214" spans="1:18" ht="15.75" thickBot="1" x14ac:dyDescent="0.3">
      <c r="A214" s="57" t="s">
        <v>14</v>
      </c>
      <c r="B214" s="58"/>
      <c r="C214" s="58"/>
      <c r="D214" s="58"/>
      <c r="E214" s="58"/>
      <c r="F214" s="193">
        <f t="shared" ref="F214:R214" si="10">(F212+F203+F176+F152+F97)*0.05</f>
        <v>0</v>
      </c>
      <c r="G214" s="193">
        <f t="shared" si="10"/>
        <v>0</v>
      </c>
      <c r="H214" s="193">
        <f t="shared" si="10"/>
        <v>0</v>
      </c>
      <c r="I214" s="193">
        <f t="shared" si="10"/>
        <v>0</v>
      </c>
      <c r="J214" s="193">
        <f t="shared" si="10"/>
        <v>0</v>
      </c>
      <c r="K214" s="193">
        <f t="shared" si="10"/>
        <v>0</v>
      </c>
      <c r="L214" s="193">
        <f t="shared" si="10"/>
        <v>0</v>
      </c>
      <c r="M214" s="193">
        <f t="shared" si="10"/>
        <v>0</v>
      </c>
      <c r="N214" s="193">
        <f t="shared" si="10"/>
        <v>0</v>
      </c>
      <c r="O214" s="193">
        <f t="shared" si="10"/>
        <v>0</v>
      </c>
      <c r="P214" s="193">
        <f t="shared" si="10"/>
        <v>0</v>
      </c>
      <c r="Q214" s="193">
        <f t="shared" si="10"/>
        <v>0</v>
      </c>
      <c r="R214" s="193">
        <f t="shared" si="10"/>
        <v>0</v>
      </c>
    </row>
    <row r="215" spans="1:18" ht="15.75" thickBot="1" x14ac:dyDescent="0.3">
      <c r="A215" s="36"/>
      <c r="B215" s="16" t="s">
        <v>34</v>
      </c>
      <c r="F215" s="192">
        <f>'3. Income &amp; Expenditure Budget'!G221</f>
        <v>0</v>
      </c>
      <c r="G215" s="77"/>
      <c r="H215" s="77"/>
      <c r="I215" s="77"/>
      <c r="J215" s="77"/>
      <c r="K215" s="77"/>
      <c r="L215" s="77"/>
      <c r="M215" s="77"/>
      <c r="N215" s="77"/>
      <c r="O215" s="77"/>
      <c r="P215" s="77"/>
      <c r="Q215" s="77"/>
      <c r="R215" s="77"/>
    </row>
    <row r="216" spans="1:18" ht="15.75" thickBot="1" x14ac:dyDescent="0.3">
      <c r="A216" s="55"/>
      <c r="B216" s="56" t="s">
        <v>37</v>
      </c>
      <c r="C216" s="56"/>
      <c r="D216" s="56"/>
      <c r="E216" s="56"/>
      <c r="F216" s="189">
        <f t="shared" ref="F216:R216" si="11">F214+F212+F203+F176+F152+F97</f>
        <v>0</v>
      </c>
      <c r="G216" s="189">
        <f t="shared" si="11"/>
        <v>0</v>
      </c>
      <c r="H216" s="189">
        <f t="shared" si="11"/>
        <v>0</v>
      </c>
      <c r="I216" s="189">
        <f t="shared" si="11"/>
        <v>0</v>
      </c>
      <c r="J216" s="189">
        <f t="shared" si="11"/>
        <v>0</v>
      </c>
      <c r="K216" s="189">
        <f t="shared" si="11"/>
        <v>0</v>
      </c>
      <c r="L216" s="189">
        <f t="shared" si="11"/>
        <v>0</v>
      </c>
      <c r="M216" s="189">
        <f t="shared" si="11"/>
        <v>0</v>
      </c>
      <c r="N216" s="189">
        <f t="shared" si="11"/>
        <v>0</v>
      </c>
      <c r="O216" s="189">
        <f t="shared" si="11"/>
        <v>0</v>
      </c>
      <c r="P216" s="189">
        <f t="shared" si="11"/>
        <v>0</v>
      </c>
      <c r="Q216" s="189">
        <f t="shared" si="11"/>
        <v>0</v>
      </c>
      <c r="R216" s="189">
        <f t="shared" si="11"/>
        <v>0</v>
      </c>
    </row>
    <row r="217" spans="1:18" ht="15.75" thickBot="1" x14ac:dyDescent="0.3">
      <c r="A217" s="38"/>
      <c r="B217" s="82" t="s">
        <v>34</v>
      </c>
      <c r="F217" s="192">
        <f>'3. Income &amp; Expenditure Budget'!G223</f>
        <v>0</v>
      </c>
      <c r="G217" s="77"/>
      <c r="H217" s="77"/>
      <c r="I217" s="77"/>
      <c r="J217" s="77"/>
      <c r="K217" s="77"/>
      <c r="L217" s="77"/>
      <c r="M217" s="77"/>
      <c r="N217" s="77"/>
      <c r="O217" s="77"/>
      <c r="P217" s="77"/>
      <c r="Q217" s="77"/>
      <c r="R217" s="77"/>
    </row>
    <row r="218" spans="1:18" ht="19.5" thickBot="1" x14ac:dyDescent="0.35">
      <c r="A218" s="63" t="s">
        <v>57</v>
      </c>
      <c r="B218" s="6"/>
      <c r="C218" s="62"/>
      <c r="D218" s="62"/>
      <c r="E218" s="62"/>
      <c r="F218" s="195">
        <f t="shared" ref="F218:R218" si="12">F80-F216</f>
        <v>18375</v>
      </c>
      <c r="G218" s="195">
        <f t="shared" si="12"/>
        <v>0</v>
      </c>
      <c r="H218" s="195">
        <f t="shared" si="12"/>
        <v>0</v>
      </c>
      <c r="I218" s="195">
        <f t="shared" si="12"/>
        <v>0</v>
      </c>
      <c r="J218" s="195">
        <f t="shared" si="12"/>
        <v>0</v>
      </c>
      <c r="K218" s="195">
        <f t="shared" si="12"/>
        <v>0</v>
      </c>
      <c r="L218" s="195">
        <f t="shared" si="12"/>
        <v>0</v>
      </c>
      <c r="M218" s="195">
        <f t="shared" si="12"/>
        <v>0</v>
      </c>
      <c r="N218" s="195">
        <f t="shared" si="12"/>
        <v>0</v>
      </c>
      <c r="O218" s="195">
        <f t="shared" si="12"/>
        <v>0</v>
      </c>
      <c r="P218" s="195">
        <f t="shared" si="12"/>
        <v>0</v>
      </c>
      <c r="Q218" s="195">
        <f t="shared" si="12"/>
        <v>0</v>
      </c>
      <c r="R218" s="196">
        <f t="shared" si="12"/>
        <v>0</v>
      </c>
    </row>
  </sheetData>
  <mergeCells count="1">
    <mergeCell ref="A1:R1"/>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N190"/>
  <sheetViews>
    <sheetView zoomScaleNormal="100" workbookViewId="0">
      <selection activeCell="M13" sqref="M13"/>
    </sheetView>
  </sheetViews>
  <sheetFormatPr defaultRowHeight="15" x14ac:dyDescent="0.25"/>
  <cols>
    <col min="1" max="1" width="12" customWidth="1"/>
    <col min="2" max="2" width="51.42578125" customWidth="1"/>
    <col min="3" max="3" width="16.85546875" customWidth="1"/>
    <col min="5" max="5" width="23.28515625" customWidth="1"/>
    <col min="6" max="6" width="22.5703125" customWidth="1"/>
  </cols>
  <sheetData>
    <row r="1" spans="1:14" ht="18.75" x14ac:dyDescent="0.3">
      <c r="A1" s="596" t="str">
        <f>'2. Budget Grant Calculation'!B4</f>
        <v>Community and Comprehensive School</v>
      </c>
      <c r="B1" s="596"/>
      <c r="C1" s="596"/>
      <c r="E1" s="529" t="s">
        <v>406</v>
      </c>
      <c r="F1" s="530"/>
      <c r="G1" s="530"/>
      <c r="H1" s="530"/>
      <c r="I1" s="530"/>
      <c r="J1" s="530"/>
      <c r="K1" s="530"/>
      <c r="L1" s="530"/>
      <c r="M1" s="530"/>
      <c r="N1" s="531"/>
    </row>
    <row r="2" spans="1:14" ht="18.75" x14ac:dyDescent="0.3">
      <c r="A2" s="596" t="str">
        <f>'2. Budget Grant Calculation'!A2:E2</f>
        <v>PPP School Budget 2023/2024</v>
      </c>
      <c r="B2" s="596"/>
      <c r="C2" s="596"/>
      <c r="E2" s="532" t="s">
        <v>407</v>
      </c>
      <c r="F2" s="533"/>
      <c r="G2" s="533"/>
      <c r="H2" s="533"/>
      <c r="I2" s="533"/>
      <c r="J2" s="533"/>
      <c r="K2" s="533"/>
      <c r="L2" s="533"/>
      <c r="M2" s="533"/>
      <c r="N2" s="534"/>
    </row>
    <row r="3" spans="1:14" ht="19.5" thickBot="1" x14ac:dyDescent="0.35">
      <c r="A3" s="596" t="s">
        <v>206</v>
      </c>
      <c r="B3" s="596"/>
      <c r="C3" s="596"/>
      <c r="E3" s="532" t="s">
        <v>408</v>
      </c>
      <c r="F3" s="533"/>
      <c r="G3" s="533"/>
      <c r="H3" s="533"/>
      <c r="I3" s="533"/>
      <c r="J3" s="533"/>
      <c r="K3" s="533"/>
      <c r="L3" s="533"/>
      <c r="M3" s="533"/>
      <c r="N3" s="534"/>
    </row>
    <row r="4" spans="1:14" ht="15.75" x14ac:dyDescent="0.25">
      <c r="A4" s="464" t="s">
        <v>215</v>
      </c>
      <c r="B4" s="465"/>
      <c r="C4" s="466"/>
      <c r="E4" s="535"/>
      <c r="I4" s="10"/>
      <c r="N4" s="15"/>
    </row>
    <row r="5" spans="1:14" ht="15.75" x14ac:dyDescent="0.25">
      <c r="A5" s="467" t="s">
        <v>211</v>
      </c>
      <c r="B5" s="468"/>
      <c r="C5" s="469"/>
      <c r="E5" s="536" t="s">
        <v>409</v>
      </c>
      <c r="F5" s="10" t="s">
        <v>410</v>
      </c>
      <c r="G5" s="10" t="s">
        <v>411</v>
      </c>
      <c r="N5" s="15"/>
    </row>
    <row r="6" spans="1:14" ht="16.5" thickBot="1" x14ac:dyDescent="0.3">
      <c r="A6" s="470" t="s">
        <v>212</v>
      </c>
      <c r="B6" s="471"/>
      <c r="C6" s="472"/>
      <c r="E6" s="537">
        <f>SUM(C15:C190)</f>
        <v>-18375</v>
      </c>
      <c r="F6" s="7">
        <f>-'3. Income &amp; Expenditure Budget'!G86+'3. Income &amp; Expenditure Budget'!G222-'3. Income &amp; Expenditure Budget'!G220</f>
        <v>-18375</v>
      </c>
      <c r="G6" t="b">
        <f>E6=F6</f>
        <v>1</v>
      </c>
      <c r="N6" s="15"/>
    </row>
    <row r="7" spans="1:14" ht="16.5" thickBot="1" x14ac:dyDescent="0.3">
      <c r="A7" s="473" t="s">
        <v>210</v>
      </c>
      <c r="B7" s="474"/>
      <c r="C7" s="475"/>
      <c r="E7" s="538" t="s">
        <v>412</v>
      </c>
      <c r="N7" s="15"/>
    </row>
    <row r="8" spans="1:14" ht="16.5" thickBot="1" x14ac:dyDescent="0.3">
      <c r="A8" s="476" t="s">
        <v>209</v>
      </c>
      <c r="B8" s="477"/>
      <c r="C8" s="478"/>
      <c r="E8" s="535"/>
      <c r="N8" s="15"/>
    </row>
    <row r="9" spans="1:14" ht="15.75" x14ac:dyDescent="0.25">
      <c r="A9" s="479" t="s">
        <v>216</v>
      </c>
      <c r="B9" s="480"/>
      <c r="C9" s="481"/>
      <c r="E9" s="535"/>
      <c r="N9" s="15"/>
    </row>
    <row r="10" spans="1:14" ht="16.5" thickBot="1" x14ac:dyDescent="0.3">
      <c r="A10" s="482" t="s">
        <v>213</v>
      </c>
      <c r="B10" s="483"/>
      <c r="C10" s="484"/>
      <c r="E10" s="535"/>
      <c r="N10" s="15"/>
    </row>
    <row r="11" spans="1:14" ht="16.5" thickBot="1" x14ac:dyDescent="0.3">
      <c r="A11" s="485"/>
      <c r="B11" s="511" t="s">
        <v>214</v>
      </c>
      <c r="C11" s="485"/>
      <c r="E11" s="535"/>
      <c r="N11" s="15"/>
    </row>
    <row r="12" spans="1:14" ht="19.5" thickBot="1" x14ac:dyDescent="0.35">
      <c r="A12" s="491" t="s">
        <v>179</v>
      </c>
      <c r="B12" s="221"/>
      <c r="C12" s="491" t="s">
        <v>179</v>
      </c>
      <c r="E12" s="535"/>
      <c r="N12" s="15"/>
    </row>
    <row r="13" spans="1:14" ht="19.5" thickBot="1" x14ac:dyDescent="0.35">
      <c r="A13" s="494" t="s">
        <v>207</v>
      </c>
      <c r="B13" s="221"/>
      <c r="C13" s="492" t="s">
        <v>234</v>
      </c>
      <c r="E13" s="535"/>
      <c r="N13" s="15"/>
    </row>
    <row r="14" spans="1:14" ht="19.5" thickBot="1" x14ac:dyDescent="0.35">
      <c r="A14" s="220" t="s">
        <v>177</v>
      </c>
      <c r="B14" s="221"/>
      <c r="C14" s="493" t="s">
        <v>208</v>
      </c>
      <c r="E14" s="536" t="s">
        <v>413</v>
      </c>
      <c r="F14" s="10" t="s">
        <v>414</v>
      </c>
      <c r="G14" s="10" t="s">
        <v>411</v>
      </c>
      <c r="N14" s="15"/>
    </row>
    <row r="15" spans="1:14" x14ac:dyDescent="0.25">
      <c r="A15" s="206">
        <v>3010</v>
      </c>
      <c r="B15" s="336" t="s">
        <v>123</v>
      </c>
      <c r="C15" s="239">
        <f>-'3. Income &amp; Expenditure Budget'!G14</f>
        <v>0</v>
      </c>
      <c r="E15" s="532"/>
      <c r="F15" s="533"/>
      <c r="N15" s="15"/>
    </row>
    <row r="16" spans="1:14" x14ac:dyDescent="0.25">
      <c r="A16" s="206">
        <v>3030</v>
      </c>
      <c r="B16" s="336" t="s">
        <v>124</v>
      </c>
      <c r="C16" s="239">
        <f>-'3. Income &amp; Expenditure Budget'!G15</f>
        <v>0</v>
      </c>
      <c r="E16" s="532"/>
      <c r="F16" s="533"/>
      <c r="N16" s="15"/>
    </row>
    <row r="17" spans="1:14" x14ac:dyDescent="0.25">
      <c r="A17" s="207">
        <v>3050</v>
      </c>
      <c r="B17" s="321" t="s">
        <v>221</v>
      </c>
      <c r="C17" s="239">
        <f>-'3. Income &amp; Expenditure Budget'!G16</f>
        <v>-18375</v>
      </c>
      <c r="E17" s="532"/>
      <c r="F17" s="533"/>
      <c r="N17" s="15"/>
    </row>
    <row r="18" spans="1:14" x14ac:dyDescent="0.25">
      <c r="A18" s="207">
        <v>3140</v>
      </c>
      <c r="B18" s="486" t="s">
        <v>162</v>
      </c>
      <c r="C18" s="239">
        <f>-'3. Income &amp; Expenditure Budget'!G17</f>
        <v>0</v>
      </c>
      <c r="E18" s="532"/>
      <c r="F18" s="533"/>
      <c r="N18" s="15"/>
    </row>
    <row r="19" spans="1:14" x14ac:dyDescent="0.25">
      <c r="A19" s="207">
        <v>3150</v>
      </c>
      <c r="B19" s="81" t="s">
        <v>133</v>
      </c>
      <c r="C19" s="239">
        <f>-'3. Income &amp; Expenditure Budget'!G18</f>
        <v>0</v>
      </c>
      <c r="E19" s="532"/>
      <c r="F19" s="533"/>
      <c r="N19" s="15"/>
    </row>
    <row r="20" spans="1:14" x14ac:dyDescent="0.25">
      <c r="A20" s="207">
        <v>3155</v>
      </c>
      <c r="B20" s="81" t="s">
        <v>305</v>
      </c>
      <c r="C20" s="239">
        <f>-'3. Income &amp; Expenditure Budget'!G19</f>
        <v>0</v>
      </c>
      <c r="E20" s="532"/>
      <c r="F20" s="533"/>
      <c r="N20" s="15"/>
    </row>
    <row r="21" spans="1:14" x14ac:dyDescent="0.25">
      <c r="A21" s="207">
        <v>3170</v>
      </c>
      <c r="B21" s="81" t="s">
        <v>33</v>
      </c>
      <c r="C21" s="239">
        <f>-'3. Income &amp; Expenditure Budget'!G20</f>
        <v>0</v>
      </c>
      <c r="E21" s="532"/>
      <c r="F21" s="533"/>
      <c r="N21" s="15"/>
    </row>
    <row r="22" spans="1:14" x14ac:dyDescent="0.25">
      <c r="A22" s="207">
        <v>3190</v>
      </c>
      <c r="B22" s="81" t="s">
        <v>65</v>
      </c>
      <c r="C22" s="239">
        <f>-'3. Income &amp; Expenditure Budget'!G21</f>
        <v>0</v>
      </c>
      <c r="E22" s="532"/>
      <c r="F22" s="533"/>
      <c r="N22" s="15"/>
    </row>
    <row r="23" spans="1:14" x14ac:dyDescent="0.25">
      <c r="A23" s="207">
        <v>3200</v>
      </c>
      <c r="B23" s="81" t="s">
        <v>134</v>
      </c>
      <c r="C23" s="239">
        <f>-'3. Income &amp; Expenditure Budget'!G22</f>
        <v>0</v>
      </c>
      <c r="E23" s="532"/>
      <c r="F23" s="533"/>
      <c r="N23" s="15"/>
    </row>
    <row r="24" spans="1:14" x14ac:dyDescent="0.25">
      <c r="A24" s="207">
        <v>3210</v>
      </c>
      <c r="B24" s="81" t="s">
        <v>135</v>
      </c>
      <c r="C24" s="239">
        <f>-'3. Income &amp; Expenditure Budget'!G23</f>
        <v>0</v>
      </c>
      <c r="E24" s="532"/>
      <c r="F24" s="533"/>
      <c r="N24" s="15"/>
    </row>
    <row r="25" spans="1:14" x14ac:dyDescent="0.25">
      <c r="A25" s="207">
        <v>3220</v>
      </c>
      <c r="B25" s="81" t="s">
        <v>2</v>
      </c>
      <c r="C25" s="239">
        <f>-'3. Income &amp; Expenditure Budget'!G24</f>
        <v>0</v>
      </c>
      <c r="E25" s="532"/>
      <c r="F25" s="533"/>
      <c r="N25" s="15"/>
    </row>
    <row r="26" spans="1:14" x14ac:dyDescent="0.25">
      <c r="A26" s="207">
        <v>3230</v>
      </c>
      <c r="B26" s="81" t="s">
        <v>127</v>
      </c>
      <c r="C26" s="239">
        <f>-'3. Income &amp; Expenditure Budget'!G25</f>
        <v>0</v>
      </c>
      <c r="E26" s="532"/>
      <c r="F26" s="533"/>
      <c r="N26" s="15"/>
    </row>
    <row r="27" spans="1:14" x14ac:dyDescent="0.25">
      <c r="A27" s="207">
        <v>3240</v>
      </c>
      <c r="B27" s="81" t="s">
        <v>136</v>
      </c>
      <c r="C27" s="239">
        <f>-'3. Income &amp; Expenditure Budget'!G26</f>
        <v>0</v>
      </c>
      <c r="E27" s="532"/>
      <c r="F27" s="533"/>
      <c r="N27" s="15"/>
    </row>
    <row r="28" spans="1:14" x14ac:dyDescent="0.25">
      <c r="A28" s="207">
        <v>3245</v>
      </c>
      <c r="B28" s="81" t="s">
        <v>113</v>
      </c>
      <c r="C28" s="239">
        <f>-'3. Income &amp; Expenditure Budget'!G27</f>
        <v>0</v>
      </c>
      <c r="E28" s="532"/>
      <c r="F28" s="533"/>
      <c r="N28" s="15"/>
    </row>
    <row r="29" spans="1:14" x14ac:dyDescent="0.25">
      <c r="A29" s="207">
        <v>3255</v>
      </c>
      <c r="B29" s="331" t="s">
        <v>306</v>
      </c>
      <c r="C29" s="239">
        <f>-'3. Income &amp; Expenditure Budget'!G28</f>
        <v>0</v>
      </c>
      <c r="E29" s="532"/>
      <c r="F29" s="533"/>
      <c r="N29" s="15"/>
    </row>
    <row r="30" spans="1:14" x14ac:dyDescent="0.25">
      <c r="A30" s="207">
        <v>3260</v>
      </c>
      <c r="B30" s="331" t="s">
        <v>163</v>
      </c>
      <c r="C30" s="239">
        <f>-'3. Income &amp; Expenditure Budget'!G29</f>
        <v>0</v>
      </c>
      <c r="E30" s="532"/>
      <c r="F30" s="533"/>
      <c r="N30" s="15"/>
    </row>
    <row r="31" spans="1:14" x14ac:dyDescent="0.25">
      <c r="A31" s="208">
        <v>3270</v>
      </c>
      <c r="B31" s="223" t="s">
        <v>66</v>
      </c>
      <c r="C31" s="239">
        <f>-'3. Income &amp; Expenditure Budget'!G30</f>
        <v>0</v>
      </c>
      <c r="E31" s="532"/>
      <c r="F31" s="533"/>
      <c r="N31" s="15"/>
    </row>
    <row r="32" spans="1:14" x14ac:dyDescent="0.25">
      <c r="A32" s="209">
        <v>3275</v>
      </c>
      <c r="B32" s="223" t="s">
        <v>125</v>
      </c>
      <c r="C32" s="239">
        <f>-'3. Income &amp; Expenditure Budget'!G31</f>
        <v>0</v>
      </c>
      <c r="E32" s="532"/>
      <c r="F32" s="533"/>
      <c r="N32" s="15"/>
    </row>
    <row r="33" spans="1:14" x14ac:dyDescent="0.25">
      <c r="A33" s="210">
        <v>3276</v>
      </c>
      <c r="B33" s="223" t="s">
        <v>153</v>
      </c>
      <c r="C33" s="239">
        <f>-'3. Income &amp; Expenditure Budget'!G32</f>
        <v>0</v>
      </c>
      <c r="E33" s="532"/>
      <c r="F33" s="533"/>
      <c r="N33" s="15"/>
    </row>
    <row r="34" spans="1:14" x14ac:dyDescent="0.25">
      <c r="A34" s="207">
        <v>3290</v>
      </c>
      <c r="B34" s="223" t="s">
        <v>164</v>
      </c>
      <c r="C34" s="239">
        <f>-'3. Income &amp; Expenditure Budget'!G33</f>
        <v>0</v>
      </c>
      <c r="E34" s="532"/>
      <c r="F34" s="533"/>
      <c r="N34" s="15"/>
    </row>
    <row r="35" spans="1:14" x14ac:dyDescent="0.25">
      <c r="A35" s="510">
        <v>3293</v>
      </c>
      <c r="B35" s="336" t="s">
        <v>205</v>
      </c>
      <c r="C35" s="239">
        <f>-'3. Income &amp; Expenditure Budget'!G34</f>
        <v>0</v>
      </c>
      <c r="E35" s="532"/>
      <c r="F35" s="533"/>
      <c r="N35" s="15"/>
    </row>
    <row r="36" spans="1:14" ht="15.75" thickBot="1" x14ac:dyDescent="0.3">
      <c r="A36" s="206">
        <v>3294</v>
      </c>
      <c r="B36" s="487" t="s">
        <v>73</v>
      </c>
      <c r="C36" s="239">
        <f>-'3. Income &amp; Expenditure Budget'!G35</f>
        <v>0</v>
      </c>
      <c r="E36" s="539">
        <f>SUM(C15:C36)</f>
        <v>-18375</v>
      </c>
      <c r="F36" s="533">
        <f>-'3. Income &amp; Expenditure Budget'!G36</f>
        <v>-18375</v>
      </c>
      <c r="G36" t="b">
        <f>E36=F36</f>
        <v>1</v>
      </c>
      <c r="N36" s="15"/>
    </row>
    <row r="37" spans="1:14" x14ac:dyDescent="0.25">
      <c r="A37" s="211">
        <v>3295</v>
      </c>
      <c r="B37" s="360" t="s">
        <v>114</v>
      </c>
      <c r="C37" s="239">
        <f>-'3. Income &amp; Expenditure Budget'!G39</f>
        <v>0</v>
      </c>
      <c r="E37" s="539"/>
      <c r="F37" s="540"/>
      <c r="N37" s="15"/>
    </row>
    <row r="38" spans="1:14" x14ac:dyDescent="0.25">
      <c r="A38" s="212">
        <v>3296</v>
      </c>
      <c r="B38" s="365" t="s">
        <v>115</v>
      </c>
      <c r="C38" s="239">
        <f>-'3. Income &amp; Expenditure Budget'!G40</f>
        <v>0</v>
      </c>
      <c r="E38" s="532"/>
      <c r="F38" s="533"/>
      <c r="N38" s="15"/>
    </row>
    <row r="39" spans="1:14" x14ac:dyDescent="0.25">
      <c r="A39" s="212">
        <v>3297</v>
      </c>
      <c r="B39" s="365" t="s">
        <v>116</v>
      </c>
      <c r="C39" s="239">
        <f>-'3. Income &amp; Expenditure Budget'!G41</f>
        <v>0</v>
      </c>
      <c r="E39" s="532"/>
      <c r="F39" s="533"/>
      <c r="N39" s="15"/>
    </row>
    <row r="40" spans="1:14" x14ac:dyDescent="0.25">
      <c r="A40" s="212">
        <v>3298</v>
      </c>
      <c r="B40" s="365" t="s">
        <v>117</v>
      </c>
      <c r="C40" s="239">
        <f>-'3. Income &amp; Expenditure Budget'!G42</f>
        <v>0</v>
      </c>
      <c r="E40" s="532"/>
      <c r="F40" s="533"/>
      <c r="N40" s="15"/>
    </row>
    <row r="41" spans="1:14" ht="15.75" thickBot="1" x14ac:dyDescent="0.3">
      <c r="A41" s="213">
        <v>3299</v>
      </c>
      <c r="B41" s="365" t="s">
        <v>118</v>
      </c>
      <c r="C41" s="239">
        <f>-'3. Income &amp; Expenditure Budget'!G43</f>
        <v>0</v>
      </c>
      <c r="E41" s="539">
        <f>SUM(C37:C41)</f>
        <v>0</v>
      </c>
      <c r="F41" s="533">
        <f>-'3. Income &amp; Expenditure Budget'!G44</f>
        <v>0</v>
      </c>
      <c r="G41" t="b">
        <f>E41=F41</f>
        <v>1</v>
      </c>
      <c r="N41" s="15"/>
    </row>
    <row r="42" spans="1:14" x14ac:dyDescent="0.25">
      <c r="A42" s="206">
        <v>3310</v>
      </c>
      <c r="B42" s="223" t="s">
        <v>307</v>
      </c>
      <c r="C42" s="239">
        <f>-'3. Income &amp; Expenditure Budget'!G47</f>
        <v>0</v>
      </c>
      <c r="E42" s="532"/>
      <c r="F42" s="533"/>
      <c r="N42" s="15"/>
    </row>
    <row r="43" spans="1:14" x14ac:dyDescent="0.25">
      <c r="A43" s="207">
        <v>3330</v>
      </c>
      <c r="B43" s="223" t="s">
        <v>308</v>
      </c>
      <c r="C43" s="239">
        <f>-'3. Income &amp; Expenditure Budget'!G48</f>
        <v>0</v>
      </c>
      <c r="E43" s="532"/>
      <c r="F43" s="533"/>
      <c r="N43" s="15"/>
    </row>
    <row r="44" spans="1:14" x14ac:dyDescent="0.25">
      <c r="A44" s="207">
        <v>3335</v>
      </c>
      <c r="B44" s="331" t="s">
        <v>138</v>
      </c>
      <c r="C44" s="239">
        <f>-'3. Income &amp; Expenditure Budget'!G49</f>
        <v>0</v>
      </c>
      <c r="E44" s="532"/>
      <c r="F44" s="533"/>
      <c r="N44" s="15"/>
    </row>
    <row r="45" spans="1:14" x14ac:dyDescent="0.25">
      <c r="A45" s="207">
        <v>3350</v>
      </c>
      <c r="B45" s="382" t="s">
        <v>67</v>
      </c>
      <c r="C45" s="239">
        <f>-'3. Income &amp; Expenditure Budget'!G50</f>
        <v>0</v>
      </c>
      <c r="E45" s="532"/>
      <c r="F45" s="533"/>
      <c r="N45" s="15"/>
    </row>
    <row r="46" spans="1:14" x14ac:dyDescent="0.25">
      <c r="A46" s="207">
        <v>3370</v>
      </c>
      <c r="B46" s="382" t="s">
        <v>128</v>
      </c>
      <c r="C46" s="239">
        <f>-'3. Income &amp; Expenditure Budget'!G51</f>
        <v>0</v>
      </c>
      <c r="E46" s="532"/>
      <c r="F46" s="533"/>
      <c r="N46" s="15"/>
    </row>
    <row r="47" spans="1:14" x14ac:dyDescent="0.25">
      <c r="A47" s="207">
        <v>3375</v>
      </c>
      <c r="B47" s="223" t="s">
        <v>309</v>
      </c>
      <c r="C47" s="239">
        <f>-'3. Income &amp; Expenditure Budget'!G52</f>
        <v>0</v>
      </c>
      <c r="E47" s="532"/>
      <c r="F47" s="533"/>
      <c r="N47" s="15"/>
    </row>
    <row r="48" spans="1:14" x14ac:dyDescent="0.25">
      <c r="A48" s="207">
        <v>3380</v>
      </c>
      <c r="B48" s="223" t="s">
        <v>398</v>
      </c>
      <c r="C48" s="239">
        <f>-'3. Income &amp; Expenditure Budget'!G53</f>
        <v>0</v>
      </c>
      <c r="E48" s="532"/>
      <c r="F48" s="533"/>
      <c r="N48" s="15"/>
    </row>
    <row r="49" spans="1:14" x14ac:dyDescent="0.25">
      <c r="A49" s="207">
        <v>3390</v>
      </c>
      <c r="B49" s="382" t="s">
        <v>35</v>
      </c>
      <c r="C49" s="239">
        <f>-'3. Income &amp; Expenditure Budget'!G54</f>
        <v>0</v>
      </c>
      <c r="E49" s="532"/>
      <c r="F49" s="533"/>
      <c r="N49" s="15"/>
    </row>
    <row r="50" spans="1:14" x14ac:dyDescent="0.25">
      <c r="A50" s="207">
        <v>3395</v>
      </c>
      <c r="B50" s="382" t="s">
        <v>165</v>
      </c>
      <c r="C50" s="239">
        <f>-'3. Income &amp; Expenditure Budget'!G55</f>
        <v>0</v>
      </c>
      <c r="E50" s="532"/>
      <c r="F50" s="533"/>
      <c r="N50" s="15"/>
    </row>
    <row r="51" spans="1:14" x14ac:dyDescent="0.25">
      <c r="A51" s="207">
        <v>3410</v>
      </c>
      <c r="B51" s="223" t="s">
        <v>58</v>
      </c>
      <c r="C51" s="239">
        <f>-'3. Income &amp; Expenditure Budget'!G56</f>
        <v>0</v>
      </c>
      <c r="E51" s="532"/>
      <c r="F51" s="533"/>
      <c r="N51" s="15"/>
    </row>
    <row r="52" spans="1:14" x14ac:dyDescent="0.25">
      <c r="A52" s="207">
        <v>3420</v>
      </c>
      <c r="B52" s="223" t="s">
        <v>4</v>
      </c>
      <c r="C52" s="239">
        <f>-'3. Income &amp; Expenditure Budget'!G57</f>
        <v>0</v>
      </c>
      <c r="E52" s="532"/>
      <c r="F52" s="533"/>
      <c r="N52" s="15"/>
    </row>
    <row r="53" spans="1:14" x14ac:dyDescent="0.25">
      <c r="A53" s="207">
        <v>3430</v>
      </c>
      <c r="B53" s="223" t="s">
        <v>5</v>
      </c>
      <c r="C53" s="239">
        <f>-'3. Income &amp; Expenditure Budget'!G58</f>
        <v>0</v>
      </c>
      <c r="E53" s="532"/>
      <c r="F53" s="533"/>
      <c r="N53" s="15"/>
    </row>
    <row r="54" spans="1:14" x14ac:dyDescent="0.25">
      <c r="A54" s="207">
        <v>3440</v>
      </c>
      <c r="B54" s="223" t="s">
        <v>139</v>
      </c>
      <c r="C54" s="239">
        <f>-'3. Income &amp; Expenditure Budget'!G59</f>
        <v>0</v>
      </c>
      <c r="E54" s="532"/>
      <c r="F54" s="533"/>
      <c r="N54" s="15"/>
    </row>
    <row r="55" spans="1:14" x14ac:dyDescent="0.25">
      <c r="A55" s="207">
        <v>3450</v>
      </c>
      <c r="B55" s="223" t="s">
        <v>129</v>
      </c>
      <c r="C55" s="239">
        <f>-'3. Income &amp; Expenditure Budget'!G60</f>
        <v>0</v>
      </c>
      <c r="E55" s="532"/>
      <c r="F55" s="533"/>
      <c r="N55" s="15"/>
    </row>
    <row r="56" spans="1:14" x14ac:dyDescent="0.25">
      <c r="A56" s="207">
        <v>3460</v>
      </c>
      <c r="B56" s="223" t="s">
        <v>166</v>
      </c>
      <c r="C56" s="239">
        <f>-'3. Income &amp; Expenditure Budget'!G61</f>
        <v>0</v>
      </c>
      <c r="E56" s="532"/>
      <c r="F56" s="533"/>
      <c r="N56" s="15"/>
    </row>
    <row r="57" spans="1:14" x14ac:dyDescent="0.25">
      <c r="A57" s="207">
        <v>3490</v>
      </c>
      <c r="B57" s="223" t="s">
        <v>130</v>
      </c>
      <c r="C57" s="239">
        <f>-'3. Income &amp; Expenditure Budget'!G62</f>
        <v>0</v>
      </c>
      <c r="E57" s="532"/>
      <c r="F57" s="533"/>
      <c r="N57" s="15"/>
    </row>
    <row r="58" spans="1:14" x14ac:dyDescent="0.25">
      <c r="A58" s="207">
        <v>3495</v>
      </c>
      <c r="B58" s="331" t="s">
        <v>36</v>
      </c>
      <c r="C58" s="239">
        <f>-'3. Income &amp; Expenditure Budget'!G63</f>
        <v>0</v>
      </c>
      <c r="E58" s="532"/>
      <c r="F58" s="533"/>
      <c r="N58" s="15"/>
    </row>
    <row r="59" spans="1:14" x14ac:dyDescent="0.25">
      <c r="A59" s="207">
        <v>3500</v>
      </c>
      <c r="B59" s="382" t="s">
        <v>140</v>
      </c>
      <c r="C59" s="239">
        <f>-'3. Income &amp; Expenditure Budget'!G64</f>
        <v>0</v>
      </c>
      <c r="E59" s="532"/>
      <c r="F59" s="533"/>
      <c r="N59" s="15"/>
    </row>
    <row r="60" spans="1:14" x14ac:dyDescent="0.25">
      <c r="A60" s="207">
        <v>3510</v>
      </c>
      <c r="B60" s="382" t="s">
        <v>6</v>
      </c>
      <c r="C60" s="239">
        <f>-'3. Income &amp; Expenditure Budget'!G65</f>
        <v>0</v>
      </c>
      <c r="E60" s="532"/>
      <c r="F60" s="533"/>
      <c r="N60" s="15"/>
    </row>
    <row r="61" spans="1:14" x14ac:dyDescent="0.25">
      <c r="A61" s="207">
        <v>3520</v>
      </c>
      <c r="B61" s="382" t="s">
        <v>141</v>
      </c>
      <c r="C61" s="239">
        <f>-'3. Income &amp; Expenditure Budget'!G66</f>
        <v>0</v>
      </c>
      <c r="E61" s="532"/>
      <c r="F61" s="533"/>
      <c r="N61" s="15"/>
    </row>
    <row r="62" spans="1:14" x14ac:dyDescent="0.25">
      <c r="A62" s="207">
        <v>3530</v>
      </c>
      <c r="B62" s="382" t="s">
        <v>142</v>
      </c>
      <c r="C62" s="239">
        <f>-'3. Income &amp; Expenditure Budget'!G67</f>
        <v>0</v>
      </c>
      <c r="E62" s="532"/>
      <c r="F62" s="533"/>
      <c r="N62" s="15"/>
    </row>
    <row r="63" spans="1:14" x14ac:dyDescent="0.25">
      <c r="A63" s="207">
        <v>3535</v>
      </c>
      <c r="B63" s="331" t="s">
        <v>143</v>
      </c>
      <c r="C63" s="239">
        <f>-'3. Income &amp; Expenditure Budget'!G68</f>
        <v>0</v>
      </c>
      <c r="E63" s="532"/>
      <c r="F63" s="533"/>
      <c r="N63" s="15"/>
    </row>
    <row r="64" spans="1:14" x14ac:dyDescent="0.25">
      <c r="A64" s="207">
        <v>3550</v>
      </c>
      <c r="B64" s="223" t="s">
        <v>310</v>
      </c>
      <c r="C64" s="239">
        <f>-'3. Income &amp; Expenditure Budget'!G69</f>
        <v>0</v>
      </c>
      <c r="E64" s="532"/>
      <c r="F64" s="533"/>
      <c r="N64" s="15"/>
    </row>
    <row r="65" spans="1:14" x14ac:dyDescent="0.25">
      <c r="A65" s="214">
        <v>3570</v>
      </c>
      <c r="B65" s="223" t="s">
        <v>68</v>
      </c>
      <c r="C65" s="239">
        <f>-'3. Income &amp; Expenditure Budget'!G70</f>
        <v>0</v>
      </c>
      <c r="E65" s="532"/>
      <c r="F65" s="533"/>
      <c r="N65" s="15"/>
    </row>
    <row r="66" spans="1:14" x14ac:dyDescent="0.25">
      <c r="A66" s="215">
        <v>3574</v>
      </c>
      <c r="B66" s="223" t="s">
        <v>222</v>
      </c>
      <c r="C66" s="239">
        <f>-'3. Income &amp; Expenditure Budget'!G71</f>
        <v>0</v>
      </c>
      <c r="E66" s="532"/>
      <c r="F66" s="533"/>
      <c r="N66" s="15"/>
    </row>
    <row r="67" spans="1:14" ht="15.75" thickBot="1" x14ac:dyDescent="0.3">
      <c r="A67" s="215">
        <v>3575</v>
      </c>
      <c r="B67" s="341" t="s">
        <v>311</v>
      </c>
      <c r="C67" s="239">
        <f>-'3. Income &amp; Expenditure Budget'!G72</f>
        <v>0</v>
      </c>
      <c r="E67" s="539">
        <f>SUM(C42:C67)</f>
        <v>0</v>
      </c>
      <c r="F67" s="533">
        <f>-'3. Income &amp; Expenditure Budget'!G73</f>
        <v>0</v>
      </c>
      <c r="G67" t="b">
        <f>E67=F67</f>
        <v>1</v>
      </c>
      <c r="N67" s="15"/>
    </row>
    <row r="68" spans="1:14" x14ac:dyDescent="0.25">
      <c r="A68" s="207">
        <v>3650</v>
      </c>
      <c r="B68" s="81" t="s">
        <v>223</v>
      </c>
      <c r="C68" s="239">
        <f>-'3. Income &amp; Expenditure Budget'!G76</f>
        <v>0</v>
      </c>
      <c r="E68" s="532"/>
      <c r="F68" s="533"/>
      <c r="N68" s="15"/>
    </row>
    <row r="69" spans="1:14" x14ac:dyDescent="0.25">
      <c r="A69" s="207">
        <v>3700</v>
      </c>
      <c r="B69" s="81" t="s">
        <v>131</v>
      </c>
      <c r="C69" s="239">
        <f>-'3. Income &amp; Expenditure Budget'!G77</f>
        <v>0</v>
      </c>
      <c r="E69" s="532"/>
      <c r="F69" s="533"/>
      <c r="N69" s="15"/>
    </row>
    <row r="70" spans="1:14" x14ac:dyDescent="0.25">
      <c r="A70" s="207">
        <v>3770</v>
      </c>
      <c r="B70" s="81" t="s">
        <v>144</v>
      </c>
      <c r="C70" s="239">
        <f>-'3. Income &amp; Expenditure Budget'!G78</f>
        <v>0</v>
      </c>
      <c r="E70" s="532"/>
      <c r="F70" s="533"/>
      <c r="N70" s="15"/>
    </row>
    <row r="71" spans="1:14" x14ac:dyDescent="0.25">
      <c r="A71" s="207">
        <v>3800</v>
      </c>
      <c r="B71" s="81" t="s">
        <v>8</v>
      </c>
      <c r="C71" s="239">
        <f>-'3. Income &amp; Expenditure Budget'!G79</f>
        <v>0</v>
      </c>
      <c r="E71" s="532"/>
      <c r="F71" s="533"/>
      <c r="N71" s="15"/>
    </row>
    <row r="72" spans="1:14" x14ac:dyDescent="0.25">
      <c r="A72" s="214">
        <v>3850</v>
      </c>
      <c r="B72" s="150" t="s">
        <v>7</v>
      </c>
      <c r="C72" s="239">
        <f>-'3. Income &amp; Expenditure Budget'!G80</f>
        <v>0</v>
      </c>
      <c r="E72" s="532"/>
      <c r="F72" s="533"/>
      <c r="N72" s="15"/>
    </row>
    <row r="73" spans="1:14" x14ac:dyDescent="0.25">
      <c r="A73" s="215">
        <v>3851</v>
      </c>
      <c r="B73" s="488" t="s">
        <v>120</v>
      </c>
      <c r="C73" s="239">
        <f>-'3. Income &amp; Expenditure Budget'!G81</f>
        <v>0</v>
      </c>
      <c r="E73" s="532"/>
      <c r="F73" s="533"/>
      <c r="N73" s="15"/>
    </row>
    <row r="74" spans="1:14" x14ac:dyDescent="0.25">
      <c r="A74" s="215">
        <v>3852</v>
      </c>
      <c r="B74" s="223" t="s">
        <v>312</v>
      </c>
      <c r="C74" s="239">
        <f>-'3. Income &amp; Expenditure Budget'!G82</f>
        <v>0</v>
      </c>
      <c r="E74" s="532"/>
      <c r="F74" s="533"/>
      <c r="N74" s="15"/>
    </row>
    <row r="75" spans="1:14" ht="15.75" thickBot="1" x14ac:dyDescent="0.3">
      <c r="A75" s="215">
        <v>3853</v>
      </c>
      <c r="B75" s="81" t="s">
        <v>313</v>
      </c>
      <c r="C75" s="239">
        <f>-'3. Income &amp; Expenditure Budget'!G83</f>
        <v>0</v>
      </c>
      <c r="E75" s="539">
        <f>SUM(C68:C75)</f>
        <v>0</v>
      </c>
      <c r="F75" s="533">
        <f>-'3. Income &amp; Expenditure Budget'!G84</f>
        <v>0</v>
      </c>
      <c r="G75" t="b">
        <f>E75=F75</f>
        <v>1</v>
      </c>
      <c r="N75" s="15"/>
    </row>
    <row r="76" spans="1:14" x14ac:dyDescent="0.25">
      <c r="A76" s="216">
        <v>4110</v>
      </c>
      <c r="B76" s="400" t="s">
        <v>314</v>
      </c>
      <c r="C76" s="239">
        <f>'3. Income &amp; Expenditure Budget'!G91</f>
        <v>0</v>
      </c>
      <c r="E76" s="532"/>
      <c r="F76" s="533"/>
      <c r="N76" s="15"/>
    </row>
    <row r="77" spans="1:14" x14ac:dyDescent="0.25">
      <c r="A77" s="206">
        <v>4111</v>
      </c>
      <c r="B77" s="223" t="s">
        <v>315</v>
      </c>
      <c r="C77" s="239">
        <f>'3. Income &amp; Expenditure Budget'!G92</f>
        <v>0</v>
      </c>
      <c r="E77" s="532"/>
      <c r="F77" s="533"/>
      <c r="N77" s="15"/>
    </row>
    <row r="78" spans="1:14" x14ac:dyDescent="0.25">
      <c r="A78" s="206">
        <v>4112</v>
      </c>
      <c r="B78" s="81" t="s">
        <v>154</v>
      </c>
      <c r="C78" s="239">
        <f>'3. Income &amp; Expenditure Budget'!G93</f>
        <v>0</v>
      </c>
      <c r="E78" s="532"/>
      <c r="F78" s="533"/>
      <c r="N78" s="15"/>
    </row>
    <row r="79" spans="1:14" x14ac:dyDescent="0.25">
      <c r="A79" s="207">
        <v>4150</v>
      </c>
      <c r="B79" s="223" t="s">
        <v>316</v>
      </c>
      <c r="C79" s="239">
        <f>'3. Income &amp; Expenditure Budget'!G94</f>
        <v>0</v>
      </c>
      <c r="E79" s="532"/>
      <c r="F79" s="533"/>
      <c r="N79" s="15"/>
    </row>
    <row r="80" spans="1:14" x14ac:dyDescent="0.25">
      <c r="A80" s="207">
        <v>4155</v>
      </c>
      <c r="B80" s="223" t="s">
        <v>317</v>
      </c>
      <c r="C80" s="239">
        <f>'3. Income &amp; Expenditure Budget'!G95</f>
        <v>0</v>
      </c>
      <c r="E80" s="532"/>
      <c r="F80" s="533"/>
      <c r="N80" s="15"/>
    </row>
    <row r="81" spans="1:14" x14ac:dyDescent="0.25">
      <c r="A81" s="207">
        <v>4170</v>
      </c>
      <c r="B81" s="223" t="s">
        <v>318</v>
      </c>
      <c r="C81" s="239">
        <f>'3. Income &amp; Expenditure Budget'!G96</f>
        <v>0</v>
      </c>
      <c r="E81" s="532"/>
      <c r="F81" s="533"/>
      <c r="N81" s="15"/>
    </row>
    <row r="82" spans="1:14" x14ac:dyDescent="0.25">
      <c r="A82" s="207">
        <v>4180</v>
      </c>
      <c r="B82" s="223" t="s">
        <v>319</v>
      </c>
      <c r="C82" s="239">
        <f>'3. Income &amp; Expenditure Budget'!G97</f>
        <v>0</v>
      </c>
      <c r="E82" s="532"/>
      <c r="F82" s="533"/>
      <c r="N82" s="15"/>
    </row>
    <row r="83" spans="1:14" x14ac:dyDescent="0.25">
      <c r="A83" s="207">
        <v>4181</v>
      </c>
      <c r="B83" s="81" t="s">
        <v>167</v>
      </c>
      <c r="C83" s="239">
        <f>'3. Income &amp; Expenditure Budget'!G98</f>
        <v>0</v>
      </c>
      <c r="E83" s="532"/>
      <c r="F83" s="533"/>
      <c r="N83" s="15"/>
    </row>
    <row r="84" spans="1:14" x14ac:dyDescent="0.25">
      <c r="A84" s="207">
        <v>4190</v>
      </c>
      <c r="B84" s="223" t="s">
        <v>320</v>
      </c>
      <c r="C84" s="239">
        <f>'3. Income &amp; Expenditure Budget'!G99</f>
        <v>0</v>
      </c>
      <c r="E84" s="532"/>
      <c r="F84" s="533"/>
      <c r="N84" s="15"/>
    </row>
    <row r="85" spans="1:14" x14ac:dyDescent="0.25">
      <c r="A85" s="207">
        <v>4196</v>
      </c>
      <c r="B85" s="223" t="s">
        <v>321</v>
      </c>
      <c r="C85" s="239">
        <f>'3. Income &amp; Expenditure Budget'!G100</f>
        <v>0</v>
      </c>
      <c r="E85" s="532"/>
      <c r="F85" s="533"/>
      <c r="N85" s="15"/>
    </row>
    <row r="86" spans="1:14" x14ac:dyDescent="0.25">
      <c r="A86" s="215">
        <v>4198</v>
      </c>
      <c r="B86" s="489" t="s">
        <v>168</v>
      </c>
      <c r="C86" s="239">
        <f>'3. Income &amp; Expenditure Budget'!G101</f>
        <v>0</v>
      </c>
      <c r="E86" s="532"/>
      <c r="F86" s="533"/>
      <c r="N86" s="15"/>
    </row>
    <row r="87" spans="1:14" ht="15.75" thickBot="1" x14ac:dyDescent="0.3">
      <c r="A87" s="215">
        <v>4199</v>
      </c>
      <c r="B87" s="489" t="s">
        <v>169</v>
      </c>
      <c r="C87" s="239">
        <f>'3. Income &amp; Expenditure Budget'!G102</f>
        <v>0</v>
      </c>
      <c r="E87" s="539">
        <f>SUM(C76:C87)</f>
        <v>0</v>
      </c>
      <c r="F87" s="533">
        <f>'3. Income &amp; Expenditure Budget'!G103</f>
        <v>0</v>
      </c>
      <c r="G87" t="b">
        <f>E87=F87</f>
        <v>1</v>
      </c>
      <c r="N87" s="15"/>
    </row>
    <row r="88" spans="1:14" x14ac:dyDescent="0.25">
      <c r="A88" s="217">
        <v>4310</v>
      </c>
      <c r="B88" s="223" t="s">
        <v>322</v>
      </c>
      <c r="C88" s="239">
        <f>'3. Income &amp; Expenditure Budget'!G106</f>
        <v>0</v>
      </c>
      <c r="E88" s="532"/>
      <c r="F88" s="533"/>
      <c r="N88" s="15"/>
    </row>
    <row r="89" spans="1:14" x14ac:dyDescent="0.25">
      <c r="A89" s="207">
        <v>4315</v>
      </c>
      <c r="B89" s="223" t="s">
        <v>399</v>
      </c>
      <c r="C89" s="239">
        <f>'3. Income &amp; Expenditure Budget'!G107</f>
        <v>0</v>
      </c>
      <c r="E89" s="532"/>
      <c r="F89" s="533"/>
      <c r="N89" s="15"/>
    </row>
    <row r="90" spans="1:14" x14ac:dyDescent="0.25">
      <c r="A90" s="207">
        <v>4330</v>
      </c>
      <c r="B90" s="81" t="s">
        <v>132</v>
      </c>
      <c r="C90" s="239">
        <f>'3. Income &amp; Expenditure Budget'!G108</f>
        <v>0</v>
      </c>
      <c r="E90" s="532"/>
      <c r="F90" s="533"/>
      <c r="N90" s="15"/>
    </row>
    <row r="91" spans="1:14" x14ac:dyDescent="0.25">
      <c r="A91" s="207">
        <v>4350</v>
      </c>
      <c r="B91" s="223" t="s">
        <v>323</v>
      </c>
      <c r="C91" s="239">
        <f>'3. Income &amp; Expenditure Budget'!G109</f>
        <v>0</v>
      </c>
      <c r="E91" s="532"/>
      <c r="F91" s="533"/>
      <c r="N91" s="15"/>
    </row>
    <row r="92" spans="1:14" x14ac:dyDescent="0.25">
      <c r="A92" s="207">
        <v>4370</v>
      </c>
      <c r="B92" s="223" t="s">
        <v>324</v>
      </c>
      <c r="C92" s="239">
        <f>'3. Income &amp; Expenditure Budget'!G110</f>
        <v>0</v>
      </c>
      <c r="E92" s="532"/>
      <c r="F92" s="533"/>
      <c r="N92" s="15"/>
    </row>
    <row r="93" spans="1:14" x14ac:dyDescent="0.25">
      <c r="A93" s="207">
        <v>4390</v>
      </c>
      <c r="B93" s="223" t="s">
        <v>325</v>
      </c>
      <c r="C93" s="239">
        <f>'3. Income &amp; Expenditure Budget'!G111</f>
        <v>0</v>
      </c>
      <c r="E93" s="532"/>
      <c r="F93" s="533"/>
      <c r="N93" s="15"/>
    </row>
    <row r="94" spans="1:14" x14ac:dyDescent="0.25">
      <c r="A94" s="207">
        <v>4410</v>
      </c>
      <c r="B94" s="223" t="s">
        <v>326</v>
      </c>
      <c r="C94" s="239">
        <f>'3. Income &amp; Expenditure Budget'!G112</f>
        <v>0</v>
      </c>
      <c r="E94" s="532"/>
      <c r="F94" s="533"/>
      <c r="N94" s="15"/>
    </row>
    <row r="95" spans="1:14" x14ac:dyDescent="0.25">
      <c r="A95" s="207">
        <v>4420</v>
      </c>
      <c r="B95" s="81" t="s">
        <v>170</v>
      </c>
      <c r="C95" s="239">
        <f>'3. Income &amp; Expenditure Budget'!G113</f>
        <v>0</v>
      </c>
      <c r="E95" s="532"/>
      <c r="F95" s="533"/>
      <c r="N95" s="15"/>
    </row>
    <row r="96" spans="1:14" x14ac:dyDescent="0.25">
      <c r="A96" s="207">
        <v>4430</v>
      </c>
      <c r="B96" s="223" t="s">
        <v>327</v>
      </c>
      <c r="C96" s="239">
        <f>'3. Income &amp; Expenditure Budget'!G114</f>
        <v>0</v>
      </c>
      <c r="E96" s="532"/>
      <c r="F96" s="533"/>
      <c r="N96" s="15"/>
    </row>
    <row r="97" spans="1:14" x14ac:dyDescent="0.25">
      <c r="A97" s="207">
        <v>4450</v>
      </c>
      <c r="B97" s="223" t="s">
        <v>328</v>
      </c>
      <c r="C97" s="239">
        <f>'3. Income &amp; Expenditure Budget'!G115</f>
        <v>0</v>
      </c>
      <c r="E97" s="532"/>
      <c r="F97" s="533"/>
      <c r="N97" s="15"/>
    </row>
    <row r="98" spans="1:14" x14ac:dyDescent="0.25">
      <c r="A98" s="207">
        <v>4470</v>
      </c>
      <c r="B98" s="223" t="s">
        <v>329</v>
      </c>
      <c r="C98" s="239">
        <f>'3. Income &amp; Expenditure Budget'!G116</f>
        <v>0</v>
      </c>
      <c r="E98" s="532"/>
      <c r="F98" s="533"/>
      <c r="N98" s="15"/>
    </row>
    <row r="99" spans="1:14" x14ac:dyDescent="0.25">
      <c r="A99" s="207">
        <v>4490</v>
      </c>
      <c r="B99" s="223" t="s">
        <v>330</v>
      </c>
      <c r="C99" s="239">
        <f>'3. Income &amp; Expenditure Budget'!G117</f>
        <v>0</v>
      </c>
      <c r="E99" s="532"/>
      <c r="F99" s="533"/>
      <c r="N99" s="15"/>
    </row>
    <row r="100" spans="1:14" x14ac:dyDescent="0.25">
      <c r="A100" s="207">
        <v>4550</v>
      </c>
      <c r="B100" s="223" t="s">
        <v>331</v>
      </c>
      <c r="C100" s="239">
        <f>'3. Income &amp; Expenditure Budget'!G118</f>
        <v>0</v>
      </c>
      <c r="E100" s="532"/>
      <c r="F100" s="533"/>
      <c r="N100" s="15"/>
    </row>
    <row r="101" spans="1:14" x14ac:dyDescent="0.25">
      <c r="A101" s="207">
        <v>4570</v>
      </c>
      <c r="B101" s="223" t="s">
        <v>332</v>
      </c>
      <c r="C101" s="239">
        <f>'3. Income &amp; Expenditure Budget'!G119</f>
        <v>0</v>
      </c>
      <c r="E101" s="532"/>
      <c r="F101" s="533"/>
      <c r="N101" s="15"/>
    </row>
    <row r="102" spans="1:14" x14ac:dyDescent="0.25">
      <c r="A102" s="207">
        <v>4590</v>
      </c>
      <c r="B102" s="223" t="s">
        <v>333</v>
      </c>
      <c r="C102" s="239">
        <f>'3. Income &amp; Expenditure Budget'!G120</f>
        <v>0</v>
      </c>
      <c r="E102" s="532"/>
      <c r="F102" s="533"/>
      <c r="N102" s="15"/>
    </row>
    <row r="103" spans="1:14" x14ac:dyDescent="0.25">
      <c r="A103" s="207">
        <v>4610</v>
      </c>
      <c r="B103" s="223" t="s">
        <v>334</v>
      </c>
      <c r="C103" s="239">
        <f>'3. Income &amp; Expenditure Budget'!G121</f>
        <v>0</v>
      </c>
      <c r="E103" s="532"/>
      <c r="F103" s="533"/>
      <c r="N103" s="15"/>
    </row>
    <row r="104" spans="1:14" x14ac:dyDescent="0.25">
      <c r="A104" s="207">
        <v>4620</v>
      </c>
      <c r="B104" s="223" t="s">
        <v>335</v>
      </c>
      <c r="C104" s="239">
        <f>'3. Income &amp; Expenditure Budget'!G122</f>
        <v>0</v>
      </c>
      <c r="E104" s="532"/>
      <c r="F104" s="533"/>
      <c r="N104" s="15"/>
    </row>
    <row r="105" spans="1:14" x14ac:dyDescent="0.25">
      <c r="A105" s="207">
        <v>4630</v>
      </c>
      <c r="B105" s="223" t="s">
        <v>336</v>
      </c>
      <c r="C105" s="239">
        <f>'3. Income &amp; Expenditure Budget'!G123</f>
        <v>0</v>
      </c>
      <c r="E105" s="532"/>
      <c r="F105" s="533"/>
      <c r="N105" s="15"/>
    </row>
    <row r="106" spans="1:14" x14ac:dyDescent="0.25">
      <c r="A106" s="207">
        <v>4635</v>
      </c>
      <c r="B106" s="81" t="s">
        <v>171</v>
      </c>
      <c r="C106" s="239">
        <f>'3. Income &amp; Expenditure Budget'!G124</f>
        <v>0</v>
      </c>
      <c r="E106" s="532"/>
      <c r="F106" s="533"/>
      <c r="N106" s="15"/>
    </row>
    <row r="107" spans="1:14" x14ac:dyDescent="0.25">
      <c r="A107" s="207">
        <v>4640</v>
      </c>
      <c r="B107" s="223" t="s">
        <v>337</v>
      </c>
      <c r="C107" s="239">
        <f>'3. Income &amp; Expenditure Budget'!G125</f>
        <v>0</v>
      </c>
      <c r="E107" s="532"/>
      <c r="F107" s="533"/>
      <c r="N107" s="15"/>
    </row>
    <row r="108" spans="1:14" x14ac:dyDescent="0.25">
      <c r="A108" s="207">
        <v>4641</v>
      </c>
      <c r="B108" s="81" t="s">
        <v>338</v>
      </c>
      <c r="C108" s="239">
        <f>'3. Income &amp; Expenditure Budget'!G126</f>
        <v>0</v>
      </c>
      <c r="E108" s="532"/>
      <c r="F108" s="533"/>
      <c r="N108" s="15"/>
    </row>
    <row r="109" spans="1:14" x14ac:dyDescent="0.25">
      <c r="A109" s="207">
        <v>4650</v>
      </c>
      <c r="B109" s="223" t="s">
        <v>339</v>
      </c>
      <c r="C109" s="239">
        <f>'3. Income &amp; Expenditure Budget'!G127</f>
        <v>0</v>
      </c>
      <c r="E109" s="532"/>
      <c r="F109" s="533"/>
      <c r="N109" s="15"/>
    </row>
    <row r="110" spans="1:14" x14ac:dyDescent="0.25">
      <c r="A110" s="207">
        <v>4670</v>
      </c>
      <c r="B110" s="223" t="s">
        <v>340</v>
      </c>
      <c r="C110" s="239">
        <f>'3. Income &amp; Expenditure Budget'!G128</f>
        <v>0</v>
      </c>
      <c r="E110" s="532"/>
      <c r="F110" s="533"/>
      <c r="N110" s="15"/>
    </row>
    <row r="111" spans="1:14" x14ac:dyDescent="0.25">
      <c r="A111" s="207">
        <v>4671</v>
      </c>
      <c r="B111" s="223" t="s">
        <v>341</v>
      </c>
      <c r="C111" s="239">
        <f>'3. Income &amp; Expenditure Budget'!G129</f>
        <v>0</v>
      </c>
      <c r="E111" s="532"/>
      <c r="F111" s="533"/>
      <c r="N111" s="15"/>
    </row>
    <row r="112" spans="1:14" x14ac:dyDescent="0.25">
      <c r="A112" s="207">
        <v>4690</v>
      </c>
      <c r="B112" s="223" t="s">
        <v>342</v>
      </c>
      <c r="C112" s="239">
        <f>'3. Income &amp; Expenditure Budget'!G130</f>
        <v>0</v>
      </c>
      <c r="E112" s="532"/>
      <c r="F112" s="533"/>
      <c r="N112" s="15"/>
    </row>
    <row r="113" spans="1:14" x14ac:dyDescent="0.25">
      <c r="A113" s="207">
        <v>4710</v>
      </c>
      <c r="B113" s="223" t="s">
        <v>343</v>
      </c>
      <c r="C113" s="239">
        <f>'3. Income &amp; Expenditure Budget'!G131</f>
        <v>0</v>
      </c>
      <c r="E113" s="532"/>
      <c r="F113" s="533"/>
      <c r="N113" s="15"/>
    </row>
    <row r="114" spans="1:14" x14ac:dyDescent="0.25">
      <c r="A114" s="207">
        <v>4720</v>
      </c>
      <c r="B114" s="223" t="s">
        <v>344</v>
      </c>
      <c r="C114" s="239">
        <f>'3. Income &amp; Expenditure Budget'!G132</f>
        <v>0</v>
      </c>
      <c r="E114" s="532"/>
      <c r="F114" s="533"/>
      <c r="N114" s="15"/>
    </row>
    <row r="115" spans="1:14" x14ac:dyDescent="0.25">
      <c r="A115" s="207">
        <v>4730</v>
      </c>
      <c r="B115" s="223" t="s">
        <v>345</v>
      </c>
      <c r="C115" s="239">
        <f>'3. Income &amp; Expenditure Budget'!G133</f>
        <v>0</v>
      </c>
      <c r="E115" s="532"/>
      <c r="F115" s="533"/>
      <c r="N115" s="15"/>
    </row>
    <row r="116" spans="1:14" x14ac:dyDescent="0.25">
      <c r="A116" s="207">
        <v>4740</v>
      </c>
      <c r="B116" s="223" t="s">
        <v>346</v>
      </c>
      <c r="C116" s="239">
        <f>'3. Income &amp; Expenditure Budget'!G134</f>
        <v>0</v>
      </c>
      <c r="E116" s="532"/>
      <c r="F116" s="533"/>
      <c r="N116" s="15"/>
    </row>
    <row r="117" spans="1:14" x14ac:dyDescent="0.25">
      <c r="A117" s="207">
        <v>4741</v>
      </c>
      <c r="B117" s="419" t="s">
        <v>155</v>
      </c>
      <c r="C117" s="239">
        <f>'3. Income &amp; Expenditure Budget'!G135</f>
        <v>0</v>
      </c>
      <c r="E117" s="532"/>
      <c r="F117" s="533"/>
      <c r="N117" s="15"/>
    </row>
    <row r="118" spans="1:14" x14ac:dyDescent="0.25">
      <c r="A118" s="207">
        <v>4750</v>
      </c>
      <c r="B118" s="223" t="s">
        <v>347</v>
      </c>
      <c r="C118" s="239">
        <f>'3. Income &amp; Expenditure Budget'!G136</f>
        <v>0</v>
      </c>
      <c r="E118" s="532"/>
      <c r="F118" s="533"/>
      <c r="N118" s="15"/>
    </row>
    <row r="119" spans="1:14" x14ac:dyDescent="0.25">
      <c r="A119" s="207">
        <v>4760</v>
      </c>
      <c r="B119" s="223" t="s">
        <v>348</v>
      </c>
      <c r="C119" s="239">
        <f>'3. Income &amp; Expenditure Budget'!G137</f>
        <v>0</v>
      </c>
      <c r="E119" s="532"/>
      <c r="F119" s="533"/>
      <c r="N119" s="15"/>
    </row>
    <row r="120" spans="1:14" x14ac:dyDescent="0.25">
      <c r="A120" s="207">
        <v>4770</v>
      </c>
      <c r="B120" s="223" t="s">
        <v>349</v>
      </c>
      <c r="C120" s="239">
        <f>'3. Income &amp; Expenditure Budget'!G138</f>
        <v>0</v>
      </c>
      <c r="E120" s="532"/>
      <c r="F120" s="533"/>
      <c r="N120" s="15"/>
    </row>
    <row r="121" spans="1:14" x14ac:dyDescent="0.25">
      <c r="A121" s="207">
        <v>4780</v>
      </c>
      <c r="B121" s="223" t="s">
        <v>350</v>
      </c>
      <c r="C121" s="239">
        <f>'3. Income &amp; Expenditure Budget'!G139</f>
        <v>0</v>
      </c>
      <c r="E121" s="532"/>
      <c r="F121" s="533"/>
      <c r="N121" s="15"/>
    </row>
    <row r="122" spans="1:14" x14ac:dyDescent="0.25">
      <c r="A122" s="207">
        <v>4810</v>
      </c>
      <c r="B122" s="223" t="s">
        <v>351</v>
      </c>
      <c r="C122" s="239">
        <f>'3. Income &amp; Expenditure Budget'!G140</f>
        <v>0</v>
      </c>
      <c r="E122" s="532"/>
      <c r="F122" s="533"/>
      <c r="N122" s="15"/>
    </row>
    <row r="123" spans="1:14" x14ac:dyDescent="0.25">
      <c r="A123" s="207">
        <v>4815</v>
      </c>
      <c r="B123" s="223" t="s">
        <v>352</v>
      </c>
      <c r="C123" s="239">
        <f>'3. Income &amp; Expenditure Budget'!G141</f>
        <v>0</v>
      </c>
      <c r="E123" s="532"/>
      <c r="F123" s="533"/>
      <c r="N123" s="15"/>
    </row>
    <row r="124" spans="1:14" x14ac:dyDescent="0.25">
      <c r="A124" s="212">
        <v>4850</v>
      </c>
      <c r="B124" s="223" t="s">
        <v>353</v>
      </c>
      <c r="C124" s="239">
        <f>'3. Income &amp; Expenditure Budget'!G142</f>
        <v>0</v>
      </c>
      <c r="E124" s="532"/>
      <c r="F124" s="533"/>
      <c r="N124" s="15"/>
    </row>
    <row r="125" spans="1:14" x14ac:dyDescent="0.25">
      <c r="A125" s="212">
        <v>4908</v>
      </c>
      <c r="B125" s="223" t="s">
        <v>354</v>
      </c>
      <c r="C125" s="239">
        <f>'3. Income &amp; Expenditure Budget'!G143</f>
        <v>0</v>
      </c>
      <c r="E125" s="532"/>
      <c r="F125" s="533"/>
      <c r="N125" s="15"/>
    </row>
    <row r="126" spans="1:14" x14ac:dyDescent="0.25">
      <c r="A126" s="212">
        <v>4910</v>
      </c>
      <c r="B126" s="490" t="s">
        <v>126</v>
      </c>
      <c r="C126" s="239">
        <f>'3. Income &amp; Expenditure Budget'!G144</f>
        <v>0</v>
      </c>
      <c r="E126" s="532"/>
      <c r="F126" s="533"/>
      <c r="N126" s="15"/>
    </row>
    <row r="127" spans="1:14" x14ac:dyDescent="0.25">
      <c r="A127" s="212">
        <v>4911</v>
      </c>
      <c r="B127" s="223" t="s">
        <v>355</v>
      </c>
      <c r="C127" s="239">
        <f>'3. Income &amp; Expenditure Budget'!G145</f>
        <v>0</v>
      </c>
      <c r="E127" s="532"/>
      <c r="F127" s="533"/>
      <c r="N127" s="15"/>
    </row>
    <row r="128" spans="1:14" x14ac:dyDescent="0.25">
      <c r="A128" s="212">
        <v>4912</v>
      </c>
      <c r="B128" s="223" t="s">
        <v>356</v>
      </c>
      <c r="C128" s="239">
        <f>'3. Income &amp; Expenditure Budget'!G146</f>
        <v>0</v>
      </c>
      <c r="E128" s="532"/>
      <c r="F128" s="533"/>
      <c r="N128" s="15"/>
    </row>
    <row r="129" spans="1:14" x14ac:dyDescent="0.25">
      <c r="A129" s="212">
        <v>4913</v>
      </c>
      <c r="B129" s="150" t="s">
        <v>224</v>
      </c>
      <c r="C129" s="239">
        <f>'3. Income &amp; Expenditure Budget'!G147</f>
        <v>0</v>
      </c>
      <c r="E129" s="532"/>
      <c r="F129" s="533"/>
      <c r="N129" s="15"/>
    </row>
    <row r="130" spans="1:14" x14ac:dyDescent="0.25">
      <c r="A130" s="212">
        <v>4914</v>
      </c>
      <c r="B130" s="223" t="s">
        <v>357</v>
      </c>
      <c r="C130" s="239">
        <f>'3. Income &amp; Expenditure Budget'!G148</f>
        <v>0</v>
      </c>
      <c r="E130" s="532"/>
      <c r="F130" s="533"/>
      <c r="N130" s="15"/>
    </row>
    <row r="131" spans="1:14" x14ac:dyDescent="0.25">
      <c r="A131" s="212">
        <v>4915</v>
      </c>
      <c r="B131" s="81" t="s">
        <v>172</v>
      </c>
      <c r="C131" s="239">
        <f>'3. Income &amp; Expenditure Budget'!G149</f>
        <v>0</v>
      </c>
      <c r="E131" s="532"/>
      <c r="F131" s="533"/>
      <c r="N131" s="15"/>
    </row>
    <row r="132" spans="1:14" x14ac:dyDescent="0.25">
      <c r="A132" s="212">
        <v>4916</v>
      </c>
      <c r="B132" s="223" t="s">
        <v>358</v>
      </c>
      <c r="C132" s="239">
        <f>'3. Income &amp; Expenditure Budget'!G150</f>
        <v>0</v>
      </c>
      <c r="E132" s="532"/>
      <c r="F132" s="533"/>
      <c r="N132" s="15"/>
    </row>
    <row r="133" spans="1:14" x14ac:dyDescent="0.25">
      <c r="A133" s="218">
        <v>4918</v>
      </c>
      <c r="B133" s="223" t="s">
        <v>359</v>
      </c>
      <c r="C133" s="239">
        <f>'3. Income &amp; Expenditure Budget'!G151</f>
        <v>0</v>
      </c>
      <c r="E133" s="532"/>
      <c r="F133" s="533"/>
      <c r="N133" s="15"/>
    </row>
    <row r="134" spans="1:14" x14ac:dyDescent="0.25">
      <c r="A134" s="218">
        <v>4919</v>
      </c>
      <c r="B134" s="150" t="s">
        <v>175</v>
      </c>
      <c r="C134" s="239">
        <f>'3. Income &amp; Expenditure Budget'!G152</f>
        <v>0</v>
      </c>
      <c r="E134" s="532"/>
      <c r="F134" s="533"/>
      <c r="N134" s="15"/>
    </row>
    <row r="135" spans="1:14" x14ac:dyDescent="0.25">
      <c r="A135" s="218">
        <v>4922</v>
      </c>
      <c r="B135" s="81" t="s">
        <v>225</v>
      </c>
      <c r="C135" s="239">
        <f>'3. Income &amp; Expenditure Budget'!G153</f>
        <v>0</v>
      </c>
      <c r="E135" s="532"/>
      <c r="F135" s="533"/>
      <c r="N135" s="15"/>
    </row>
    <row r="136" spans="1:14" x14ac:dyDescent="0.25">
      <c r="A136" s="218">
        <v>4923</v>
      </c>
      <c r="B136" s="223" t="s">
        <v>360</v>
      </c>
      <c r="C136" s="239">
        <f>'3. Income &amp; Expenditure Budget'!G154</f>
        <v>0</v>
      </c>
      <c r="E136" s="532"/>
      <c r="F136" s="533"/>
      <c r="N136" s="15"/>
    </row>
    <row r="137" spans="1:14" x14ac:dyDescent="0.25">
      <c r="A137" s="218">
        <v>4924</v>
      </c>
      <c r="B137" s="223" t="s">
        <v>361</v>
      </c>
      <c r="C137" s="239">
        <f>'3. Income &amp; Expenditure Budget'!G155</f>
        <v>0</v>
      </c>
      <c r="E137" s="532"/>
      <c r="F137" s="533"/>
      <c r="N137" s="15"/>
    </row>
    <row r="138" spans="1:14" x14ac:dyDescent="0.25">
      <c r="A138" s="219">
        <v>4925</v>
      </c>
      <c r="B138" s="223" t="s">
        <v>362</v>
      </c>
      <c r="C138" s="239">
        <f>'3. Income &amp; Expenditure Budget'!G156</f>
        <v>0</v>
      </c>
      <c r="E138" s="532"/>
      <c r="F138" s="533"/>
      <c r="N138" s="15"/>
    </row>
    <row r="139" spans="1:14" x14ac:dyDescent="0.25">
      <c r="A139" s="215">
        <v>4928</v>
      </c>
      <c r="B139" s="488" t="s">
        <v>176</v>
      </c>
      <c r="C139" s="239">
        <f>'3. Income &amp; Expenditure Budget'!G157</f>
        <v>0</v>
      </c>
      <c r="E139" s="539">
        <f>SUM(C88:C139)</f>
        <v>0</v>
      </c>
      <c r="F139" s="533">
        <f>'3. Income &amp; Expenditure Budget'!G158</f>
        <v>0</v>
      </c>
      <c r="G139" t="b">
        <f>E139=F139</f>
        <v>1</v>
      </c>
      <c r="N139" s="15"/>
    </row>
    <row r="140" spans="1:14" x14ac:dyDescent="0.25">
      <c r="A140" s="207">
        <v>5010</v>
      </c>
      <c r="B140" s="223" t="s">
        <v>363</v>
      </c>
      <c r="C140" s="239">
        <f>'3. Income &amp; Expenditure Budget'!G161</f>
        <v>0</v>
      </c>
      <c r="E140" s="532"/>
      <c r="F140" s="533"/>
      <c r="N140" s="15"/>
    </row>
    <row r="141" spans="1:14" x14ac:dyDescent="0.25">
      <c r="A141" s="207">
        <v>5030</v>
      </c>
      <c r="B141" s="223" t="s">
        <v>364</v>
      </c>
      <c r="C141" s="239">
        <f>'3. Income &amp; Expenditure Budget'!G162</f>
        <v>0</v>
      </c>
      <c r="E141" s="532"/>
      <c r="F141" s="533"/>
      <c r="N141" s="15"/>
    </row>
    <row r="142" spans="1:14" x14ac:dyDescent="0.25">
      <c r="A142" s="207">
        <v>5110</v>
      </c>
      <c r="B142" s="419" t="s">
        <v>226</v>
      </c>
      <c r="C142" s="239">
        <f>'3. Income &amp; Expenditure Budget'!G163</f>
        <v>0</v>
      </c>
      <c r="E142" s="532"/>
      <c r="F142" s="533"/>
      <c r="N142" s="15"/>
    </row>
    <row r="143" spans="1:14" x14ac:dyDescent="0.25">
      <c r="A143" s="207">
        <v>5112</v>
      </c>
      <c r="B143" s="418" t="s">
        <v>158</v>
      </c>
      <c r="C143" s="239">
        <f>'3. Income &amp; Expenditure Budget'!G164</f>
        <v>0</v>
      </c>
      <c r="E143" s="532"/>
      <c r="F143" s="533"/>
      <c r="N143" s="15"/>
    </row>
    <row r="144" spans="1:14" x14ac:dyDescent="0.25">
      <c r="A144" s="207">
        <v>5150</v>
      </c>
      <c r="B144" s="419" t="s">
        <v>227</v>
      </c>
      <c r="C144" s="239">
        <f>'3. Income &amp; Expenditure Budget'!G165</f>
        <v>0</v>
      </c>
      <c r="E144" s="532"/>
      <c r="F144" s="533"/>
      <c r="N144" s="15"/>
    </row>
    <row r="145" spans="1:14" x14ac:dyDescent="0.25">
      <c r="A145" s="207">
        <v>5170</v>
      </c>
      <c r="B145" s="419" t="s">
        <v>228</v>
      </c>
      <c r="C145" s="239">
        <f>'3. Income &amp; Expenditure Budget'!G166</f>
        <v>0</v>
      </c>
      <c r="E145" s="532"/>
      <c r="F145" s="533"/>
      <c r="N145" s="15"/>
    </row>
    <row r="146" spans="1:14" x14ac:dyDescent="0.25">
      <c r="A146" s="207">
        <v>5175</v>
      </c>
      <c r="B146" s="419" t="s">
        <v>173</v>
      </c>
      <c r="C146" s="239">
        <f>'3. Income &amp; Expenditure Budget'!G167</f>
        <v>0</v>
      </c>
      <c r="E146" s="532"/>
      <c r="F146" s="533"/>
      <c r="N146" s="15"/>
    </row>
    <row r="147" spans="1:14" x14ac:dyDescent="0.25">
      <c r="A147" s="207">
        <v>5310</v>
      </c>
      <c r="B147" s="223" t="s">
        <v>365</v>
      </c>
      <c r="C147" s="239">
        <f>'3. Income &amp; Expenditure Budget'!G168</f>
        <v>0</v>
      </c>
      <c r="E147" s="532"/>
      <c r="F147" s="533"/>
      <c r="N147" s="15"/>
    </row>
    <row r="148" spans="1:14" x14ac:dyDescent="0.25">
      <c r="A148" s="207">
        <v>5315</v>
      </c>
      <c r="B148" s="223" t="s">
        <v>366</v>
      </c>
      <c r="C148" s="239">
        <f>'3. Income &amp; Expenditure Budget'!G169</f>
        <v>0</v>
      </c>
      <c r="E148" s="532"/>
      <c r="F148" s="533"/>
      <c r="N148" s="15"/>
    </row>
    <row r="149" spans="1:14" x14ac:dyDescent="0.25">
      <c r="A149" s="207">
        <v>5350</v>
      </c>
      <c r="B149" s="223" t="s">
        <v>367</v>
      </c>
      <c r="C149" s="239">
        <f>'3. Income &amp; Expenditure Budget'!G170</f>
        <v>0</v>
      </c>
      <c r="E149" s="532"/>
      <c r="F149" s="533"/>
      <c r="N149" s="15"/>
    </row>
    <row r="150" spans="1:14" x14ac:dyDescent="0.25">
      <c r="A150" s="207">
        <v>5400</v>
      </c>
      <c r="B150" s="223" t="s">
        <v>368</v>
      </c>
      <c r="C150" s="239">
        <f>'3. Income &amp; Expenditure Budget'!G171</f>
        <v>0</v>
      </c>
      <c r="E150" s="532"/>
      <c r="F150" s="533"/>
      <c r="N150" s="15"/>
    </row>
    <row r="151" spans="1:14" x14ac:dyDescent="0.25">
      <c r="A151" s="207">
        <v>5450</v>
      </c>
      <c r="B151" s="223" t="s">
        <v>369</v>
      </c>
      <c r="C151" s="239">
        <f>'3. Income &amp; Expenditure Budget'!G172</f>
        <v>0</v>
      </c>
      <c r="E151" s="532"/>
      <c r="F151" s="533"/>
      <c r="N151" s="15"/>
    </row>
    <row r="152" spans="1:14" x14ac:dyDescent="0.25">
      <c r="A152" s="207">
        <v>5510</v>
      </c>
      <c r="B152" s="223" t="s">
        <v>370</v>
      </c>
      <c r="C152" s="239">
        <f>'3. Income &amp; Expenditure Budget'!G173</f>
        <v>0</v>
      </c>
      <c r="E152" s="532"/>
      <c r="F152" s="533"/>
      <c r="N152" s="15"/>
    </row>
    <row r="153" spans="1:14" x14ac:dyDescent="0.25">
      <c r="A153" s="207">
        <v>5550</v>
      </c>
      <c r="B153" s="223" t="s">
        <v>371</v>
      </c>
      <c r="C153" s="239">
        <f>'3. Income &amp; Expenditure Budget'!G174</f>
        <v>0</v>
      </c>
      <c r="E153" s="532"/>
      <c r="F153" s="533"/>
      <c r="N153" s="15"/>
    </row>
    <row r="154" spans="1:14" x14ac:dyDescent="0.25">
      <c r="A154" s="207">
        <v>5551</v>
      </c>
      <c r="B154" s="223" t="s">
        <v>372</v>
      </c>
      <c r="C154" s="239">
        <f>'3. Income &amp; Expenditure Budget'!G175</f>
        <v>0</v>
      </c>
      <c r="E154" s="532"/>
      <c r="F154" s="533"/>
      <c r="N154" s="15"/>
    </row>
    <row r="155" spans="1:14" x14ac:dyDescent="0.25">
      <c r="A155" s="207">
        <v>5552</v>
      </c>
      <c r="B155" s="223" t="s">
        <v>373</v>
      </c>
      <c r="C155" s="239">
        <f>'3. Income &amp; Expenditure Budget'!G176</f>
        <v>0</v>
      </c>
      <c r="E155" s="532"/>
      <c r="F155" s="533"/>
      <c r="N155" s="15"/>
    </row>
    <row r="156" spans="1:14" x14ac:dyDescent="0.25">
      <c r="A156" s="207">
        <v>5553</v>
      </c>
      <c r="B156" s="223" t="s">
        <v>400</v>
      </c>
      <c r="C156" s="239">
        <f>'3. Income &amp; Expenditure Budget'!G177</f>
        <v>0</v>
      </c>
      <c r="E156" s="532"/>
      <c r="F156" s="533"/>
      <c r="N156" s="15"/>
    </row>
    <row r="157" spans="1:14" x14ac:dyDescent="0.25">
      <c r="A157" s="207">
        <v>5610</v>
      </c>
      <c r="B157" s="223" t="s">
        <v>374</v>
      </c>
      <c r="C157" s="239">
        <f>'3. Income &amp; Expenditure Budget'!G178</f>
        <v>0</v>
      </c>
      <c r="E157" s="532"/>
      <c r="F157" s="533"/>
      <c r="N157" s="15"/>
    </row>
    <row r="158" spans="1:14" x14ac:dyDescent="0.25">
      <c r="A158" s="207">
        <v>5611</v>
      </c>
      <c r="B158" s="81" t="s">
        <v>174</v>
      </c>
      <c r="C158" s="239">
        <f>'3. Income &amp; Expenditure Budget'!G179</f>
        <v>0</v>
      </c>
      <c r="E158" s="532"/>
      <c r="F158" s="533"/>
      <c r="N158" s="15"/>
    </row>
    <row r="159" spans="1:14" x14ac:dyDescent="0.25">
      <c r="A159" s="207">
        <v>5700</v>
      </c>
      <c r="B159" s="223" t="s">
        <v>375</v>
      </c>
      <c r="C159" s="239">
        <f>'3. Income &amp; Expenditure Budget'!G180</f>
        <v>0</v>
      </c>
      <c r="E159" s="532"/>
      <c r="F159" s="533"/>
      <c r="N159" s="15"/>
    </row>
    <row r="160" spans="1:14" x14ac:dyDescent="0.25">
      <c r="A160" s="214">
        <v>5800</v>
      </c>
      <c r="B160" s="223" t="s">
        <v>376</v>
      </c>
      <c r="C160" s="239">
        <f>'3. Income &amp; Expenditure Budget'!G181</f>
        <v>0</v>
      </c>
      <c r="E160" s="539">
        <f>SUM(C140:C160)</f>
        <v>0</v>
      </c>
      <c r="F160" s="533">
        <f>'3. Income &amp; Expenditure Budget'!G182</f>
        <v>0</v>
      </c>
      <c r="G160" t="b">
        <f>E160=F160</f>
        <v>1</v>
      </c>
      <c r="N160" s="15"/>
    </row>
    <row r="161" spans="1:14" x14ac:dyDescent="0.25">
      <c r="A161" s="207">
        <v>6010</v>
      </c>
      <c r="B161" s="81" t="s">
        <v>229</v>
      </c>
      <c r="C161" s="239">
        <f>'3. Income &amp; Expenditure Budget'!G185</f>
        <v>0</v>
      </c>
      <c r="E161" s="532"/>
      <c r="F161" s="533"/>
      <c r="N161" s="15"/>
    </row>
    <row r="162" spans="1:14" x14ac:dyDescent="0.25">
      <c r="A162" s="207">
        <v>6050</v>
      </c>
      <c r="B162" s="81" t="s">
        <v>157</v>
      </c>
      <c r="C162" s="239">
        <f>'3. Income &amp; Expenditure Budget'!G186</f>
        <v>0</v>
      </c>
      <c r="E162" s="532"/>
      <c r="F162" s="533"/>
      <c r="N162" s="15"/>
    </row>
    <row r="163" spans="1:14" x14ac:dyDescent="0.25">
      <c r="A163" s="207">
        <v>6100</v>
      </c>
      <c r="B163" s="223" t="s">
        <v>377</v>
      </c>
      <c r="C163" s="239">
        <f>'3. Income &amp; Expenditure Budget'!G187</f>
        <v>0</v>
      </c>
      <c r="E163" s="532"/>
      <c r="F163" s="533"/>
      <c r="N163" s="15"/>
    </row>
    <row r="164" spans="1:14" x14ac:dyDescent="0.25">
      <c r="A164" s="207">
        <v>6150</v>
      </c>
      <c r="B164" s="223" t="s">
        <v>378</v>
      </c>
      <c r="C164" s="239">
        <f>'3. Income &amp; Expenditure Budget'!G188</f>
        <v>0</v>
      </c>
      <c r="E164" s="532"/>
      <c r="F164" s="533"/>
      <c r="N164" s="15"/>
    </row>
    <row r="165" spans="1:14" x14ac:dyDescent="0.25">
      <c r="A165" s="207">
        <v>6210</v>
      </c>
      <c r="B165" s="223" t="s">
        <v>379</v>
      </c>
      <c r="C165" s="239">
        <f>'3. Income &amp; Expenditure Budget'!G189</f>
        <v>0</v>
      </c>
      <c r="E165" s="532"/>
      <c r="F165" s="533"/>
      <c r="N165" s="15"/>
    </row>
    <row r="166" spans="1:14" x14ac:dyDescent="0.25">
      <c r="A166" s="207">
        <v>6250</v>
      </c>
      <c r="B166" s="223" t="s">
        <v>380</v>
      </c>
      <c r="C166" s="239">
        <f>'3. Income &amp; Expenditure Budget'!G190</f>
        <v>0</v>
      </c>
      <c r="E166" s="532"/>
      <c r="F166" s="533"/>
      <c r="N166" s="15"/>
    </row>
    <row r="167" spans="1:14" x14ac:dyDescent="0.25">
      <c r="A167" s="207">
        <v>6300</v>
      </c>
      <c r="B167" s="223" t="s">
        <v>381</v>
      </c>
      <c r="C167" s="239">
        <f>'3. Income &amp; Expenditure Budget'!G191</f>
        <v>0</v>
      </c>
      <c r="E167" s="532"/>
      <c r="F167" s="533"/>
      <c r="N167" s="15"/>
    </row>
    <row r="168" spans="1:14" x14ac:dyDescent="0.25">
      <c r="A168" s="207">
        <v>6350</v>
      </c>
      <c r="B168" s="223" t="s">
        <v>382</v>
      </c>
      <c r="C168" s="239">
        <f>'3. Income &amp; Expenditure Budget'!G192</f>
        <v>0</v>
      </c>
      <c r="E168" s="532"/>
      <c r="F168" s="533"/>
      <c r="N168" s="15"/>
    </row>
    <row r="169" spans="1:14" x14ac:dyDescent="0.25">
      <c r="A169" s="207">
        <v>6355</v>
      </c>
      <c r="B169" s="223" t="s">
        <v>383</v>
      </c>
      <c r="C169" s="239">
        <f>'3. Income &amp; Expenditure Budget'!G193</f>
        <v>0</v>
      </c>
      <c r="E169" s="532"/>
      <c r="F169" s="533"/>
      <c r="N169" s="15"/>
    </row>
    <row r="170" spans="1:14" x14ac:dyDescent="0.25">
      <c r="A170" s="207">
        <v>6400</v>
      </c>
      <c r="B170" s="223" t="s">
        <v>384</v>
      </c>
      <c r="C170" s="239">
        <f>'3. Income &amp; Expenditure Budget'!G194</f>
        <v>0</v>
      </c>
      <c r="E170" s="532"/>
      <c r="F170" s="533"/>
      <c r="N170" s="15"/>
    </row>
    <row r="171" spans="1:14" x14ac:dyDescent="0.25">
      <c r="A171" s="207">
        <v>6450</v>
      </c>
      <c r="B171" s="223" t="s">
        <v>385</v>
      </c>
      <c r="C171" s="239">
        <f>'3. Income &amp; Expenditure Budget'!G195</f>
        <v>0</v>
      </c>
      <c r="E171" s="532"/>
      <c r="F171" s="533"/>
      <c r="N171" s="15"/>
    </row>
    <row r="172" spans="1:14" x14ac:dyDescent="0.25">
      <c r="A172" s="207">
        <v>6500</v>
      </c>
      <c r="B172" s="223" t="s">
        <v>386</v>
      </c>
      <c r="C172" s="239">
        <f>'3. Income &amp; Expenditure Budget'!G196</f>
        <v>0</v>
      </c>
      <c r="E172" s="532"/>
      <c r="F172" s="533"/>
      <c r="N172" s="15"/>
    </row>
    <row r="173" spans="1:14" x14ac:dyDescent="0.25">
      <c r="A173" s="207">
        <v>6600</v>
      </c>
      <c r="B173" s="419" t="s">
        <v>11</v>
      </c>
      <c r="C173" s="239">
        <f>'3. Income &amp; Expenditure Budget'!G197</f>
        <v>0</v>
      </c>
      <c r="E173" s="532"/>
      <c r="F173" s="533"/>
      <c r="N173" s="15"/>
    </row>
    <row r="174" spans="1:14" x14ac:dyDescent="0.25">
      <c r="A174" s="207">
        <v>6650</v>
      </c>
      <c r="B174" s="223" t="s">
        <v>387</v>
      </c>
      <c r="C174" s="239">
        <f>'3. Income &amp; Expenditure Budget'!G198</f>
        <v>0</v>
      </c>
      <c r="E174" s="532"/>
      <c r="F174" s="533"/>
      <c r="N174" s="15"/>
    </row>
    <row r="175" spans="1:14" x14ac:dyDescent="0.25">
      <c r="A175" s="207">
        <v>6700</v>
      </c>
      <c r="B175" s="419" t="s">
        <v>230</v>
      </c>
      <c r="C175" s="239">
        <f>'3. Income &amp; Expenditure Budget'!G199</f>
        <v>0</v>
      </c>
      <c r="E175" s="532"/>
      <c r="F175" s="533"/>
      <c r="N175" s="15"/>
    </row>
    <row r="176" spans="1:14" x14ac:dyDescent="0.25">
      <c r="A176" s="207">
        <v>6730</v>
      </c>
      <c r="B176" s="223" t="s">
        <v>388</v>
      </c>
      <c r="C176" s="239">
        <f>'3. Income &amp; Expenditure Budget'!G200</f>
        <v>0</v>
      </c>
      <c r="E176" s="532"/>
      <c r="F176" s="533"/>
      <c r="N176" s="15"/>
    </row>
    <row r="177" spans="1:14" x14ac:dyDescent="0.25">
      <c r="A177" s="207">
        <v>6731</v>
      </c>
      <c r="B177" s="223" t="s">
        <v>389</v>
      </c>
      <c r="C177" s="239">
        <f>'3. Income &amp; Expenditure Budget'!G201</f>
        <v>0</v>
      </c>
      <c r="E177" s="532"/>
      <c r="F177" s="533"/>
      <c r="N177" s="15"/>
    </row>
    <row r="178" spans="1:14" x14ac:dyDescent="0.25">
      <c r="A178" s="207">
        <v>6750</v>
      </c>
      <c r="B178" s="223" t="s">
        <v>390</v>
      </c>
      <c r="C178" s="239">
        <f>'3. Income &amp; Expenditure Budget'!G202</f>
        <v>0</v>
      </c>
      <c r="E178" s="532"/>
      <c r="F178" s="533"/>
      <c r="N178" s="15"/>
    </row>
    <row r="179" spans="1:14" x14ac:dyDescent="0.25">
      <c r="A179" s="207">
        <v>6755</v>
      </c>
      <c r="B179" s="223" t="s">
        <v>391</v>
      </c>
      <c r="C179" s="239">
        <f>'3. Income &amp; Expenditure Budget'!G203</f>
        <v>0</v>
      </c>
      <c r="E179" s="532"/>
      <c r="F179" s="533"/>
      <c r="N179" s="15"/>
    </row>
    <row r="180" spans="1:14" x14ac:dyDescent="0.25">
      <c r="A180" s="207">
        <v>6780</v>
      </c>
      <c r="B180" s="81" t="s">
        <v>12</v>
      </c>
      <c r="C180" s="239">
        <f>'3. Income &amp; Expenditure Budget'!G204</f>
        <v>0</v>
      </c>
      <c r="E180" s="532"/>
      <c r="F180" s="533"/>
      <c r="N180" s="15"/>
    </row>
    <row r="181" spans="1:14" x14ac:dyDescent="0.25">
      <c r="A181" s="207">
        <v>6800</v>
      </c>
      <c r="B181" s="223" t="s">
        <v>392</v>
      </c>
      <c r="C181" s="239">
        <f>'3. Income &amp; Expenditure Budget'!G205</f>
        <v>0</v>
      </c>
      <c r="E181" s="532"/>
      <c r="F181" s="533"/>
      <c r="N181" s="15"/>
    </row>
    <row r="182" spans="1:14" x14ac:dyDescent="0.25">
      <c r="A182" s="207">
        <v>6830</v>
      </c>
      <c r="B182" s="223" t="s">
        <v>393</v>
      </c>
      <c r="C182" s="239">
        <f>'3. Income &amp; Expenditure Budget'!G206</f>
        <v>0</v>
      </c>
      <c r="E182" s="532"/>
      <c r="F182" s="533"/>
      <c r="N182" s="15"/>
    </row>
    <row r="183" spans="1:14" x14ac:dyDescent="0.25">
      <c r="A183" s="207">
        <v>6870</v>
      </c>
      <c r="B183" s="81" t="s">
        <v>401</v>
      </c>
      <c r="C183" s="239">
        <f>'3. Income &amp; Expenditure Budget'!G207</f>
        <v>0</v>
      </c>
      <c r="E183" s="532"/>
      <c r="F183" s="533"/>
      <c r="N183" s="15"/>
    </row>
    <row r="184" spans="1:14" x14ac:dyDescent="0.25">
      <c r="A184" s="207">
        <v>6900</v>
      </c>
      <c r="B184" s="419" t="s">
        <v>13</v>
      </c>
      <c r="C184" s="239">
        <f>'3. Income &amp; Expenditure Budget'!G208</f>
        <v>0</v>
      </c>
      <c r="E184" s="539">
        <f>SUM(C161:C184)</f>
        <v>0</v>
      </c>
      <c r="F184" s="533">
        <f>'3. Income &amp; Expenditure Budget'!G209</f>
        <v>0</v>
      </c>
      <c r="G184" t="b">
        <f>E184=F184</f>
        <v>1</v>
      </c>
      <c r="N184" s="15"/>
    </row>
    <row r="185" spans="1:14" x14ac:dyDescent="0.25">
      <c r="A185" s="207">
        <v>7300</v>
      </c>
      <c r="B185" s="419" t="s">
        <v>145</v>
      </c>
      <c r="C185" s="239">
        <f>'3. Income &amp; Expenditure Budget'!G212</f>
        <v>0</v>
      </c>
      <c r="E185" s="532"/>
      <c r="F185" s="533"/>
      <c r="N185" s="15"/>
    </row>
    <row r="186" spans="1:14" x14ac:dyDescent="0.25">
      <c r="A186" s="207">
        <v>7320</v>
      </c>
      <c r="B186" s="223" t="s">
        <v>394</v>
      </c>
      <c r="C186" s="239">
        <f>'3. Income &amp; Expenditure Budget'!G213</f>
        <v>0</v>
      </c>
      <c r="E186" s="532"/>
      <c r="F186" s="533"/>
      <c r="N186" s="15"/>
    </row>
    <row r="187" spans="1:14" x14ac:dyDescent="0.25">
      <c r="A187" s="207">
        <v>7400</v>
      </c>
      <c r="B187" s="223" t="s">
        <v>395</v>
      </c>
      <c r="C187" s="239">
        <f>'3. Income &amp; Expenditure Budget'!G214</f>
        <v>0</v>
      </c>
      <c r="E187" s="532"/>
      <c r="F187" s="533"/>
      <c r="N187" s="15"/>
    </row>
    <row r="188" spans="1:14" x14ac:dyDescent="0.25">
      <c r="A188" s="207">
        <v>7450</v>
      </c>
      <c r="B188" s="223" t="s">
        <v>396</v>
      </c>
      <c r="C188" s="239">
        <f>'3. Income &amp; Expenditure Budget'!G215</f>
        <v>0</v>
      </c>
      <c r="E188" s="532"/>
      <c r="F188" s="533"/>
      <c r="N188" s="15"/>
    </row>
    <row r="189" spans="1:14" x14ac:dyDescent="0.25">
      <c r="A189" s="207">
        <v>7500</v>
      </c>
      <c r="B189" s="223" t="s">
        <v>397</v>
      </c>
      <c r="C189" s="239">
        <f>'3. Income &amp; Expenditure Budget'!G216</f>
        <v>0</v>
      </c>
      <c r="E189" s="532"/>
      <c r="F189" s="533"/>
      <c r="N189" s="15"/>
    </row>
    <row r="190" spans="1:14" ht="15.75" thickBot="1" x14ac:dyDescent="0.3">
      <c r="A190" s="207">
        <v>7800</v>
      </c>
      <c r="B190" s="419" t="s">
        <v>24</v>
      </c>
      <c r="C190" s="239">
        <f>'3. Income &amp; Expenditure Budget'!G217</f>
        <v>0</v>
      </c>
      <c r="E190" s="541">
        <f>SUM(C185:C190)</f>
        <v>0</v>
      </c>
      <c r="F190" s="542">
        <f>'3. Income &amp; Expenditure Budget'!G218</f>
        <v>0</v>
      </c>
      <c r="G190" s="205" t="b">
        <f>E190=F190</f>
        <v>1</v>
      </c>
      <c r="H190" s="205"/>
      <c r="I190" s="205"/>
      <c r="J190" s="205"/>
      <c r="K190" s="205"/>
      <c r="L190" s="205"/>
      <c r="M190" s="205"/>
      <c r="N190" s="543"/>
    </row>
  </sheetData>
  <autoFilter ref="A14:C190" xr:uid="{57B8F699-D976-4566-8017-84F5856782F0}"/>
  <mergeCells count="3">
    <mergeCell ref="A2:C2"/>
    <mergeCell ref="A3:C3"/>
    <mergeCell ref="A1:C1"/>
  </mergeCells>
  <conditionalFormatting sqref="G6">
    <cfRule type="cellIs" dxfId="19" priority="19" operator="equal">
      <formula>FALSE</formula>
    </cfRule>
    <cfRule type="cellIs" dxfId="18" priority="20" operator="equal">
      <formula>FALSE</formula>
    </cfRule>
  </conditionalFormatting>
  <conditionalFormatting sqref="G36">
    <cfRule type="cellIs" dxfId="17" priority="17" operator="equal">
      <formula>FALSE</formula>
    </cfRule>
    <cfRule type="cellIs" dxfId="16" priority="18" operator="equal">
      <formula>FALSE</formula>
    </cfRule>
  </conditionalFormatting>
  <conditionalFormatting sqref="G41">
    <cfRule type="cellIs" dxfId="15" priority="15" operator="equal">
      <formula>FALSE</formula>
    </cfRule>
    <cfRule type="cellIs" dxfId="14" priority="16" operator="equal">
      <formula>FALSE</formula>
    </cfRule>
  </conditionalFormatting>
  <conditionalFormatting sqref="G67">
    <cfRule type="cellIs" dxfId="13" priority="13" operator="equal">
      <formula>FALSE</formula>
    </cfRule>
    <cfRule type="cellIs" dxfId="12" priority="14" operator="equal">
      <formula>FALSE</formula>
    </cfRule>
  </conditionalFormatting>
  <conditionalFormatting sqref="G75">
    <cfRule type="cellIs" dxfId="11" priority="11" operator="equal">
      <formula>FALSE</formula>
    </cfRule>
    <cfRule type="cellIs" dxfId="10" priority="12" operator="equal">
      <formula>FALSE</formula>
    </cfRule>
  </conditionalFormatting>
  <conditionalFormatting sqref="G87">
    <cfRule type="cellIs" dxfId="9" priority="9" operator="equal">
      <formula>FALSE</formula>
    </cfRule>
    <cfRule type="cellIs" dxfId="8" priority="10" operator="equal">
      <formula>FALSE</formula>
    </cfRule>
  </conditionalFormatting>
  <conditionalFormatting sqref="G139">
    <cfRule type="cellIs" dxfId="7" priority="7" operator="equal">
      <formula>FALSE</formula>
    </cfRule>
    <cfRule type="cellIs" dxfId="6" priority="8" operator="equal">
      <formula>FALSE</formula>
    </cfRule>
  </conditionalFormatting>
  <conditionalFormatting sqref="G160">
    <cfRule type="cellIs" dxfId="5" priority="5" operator="equal">
      <formula>FALSE</formula>
    </cfRule>
    <cfRule type="cellIs" dxfId="4" priority="6" operator="equal">
      <formula>FALSE</formula>
    </cfRule>
  </conditionalFormatting>
  <conditionalFormatting sqref="G184">
    <cfRule type="cellIs" dxfId="3" priority="3" operator="equal">
      <formula>FALSE</formula>
    </cfRule>
    <cfRule type="cellIs" dxfId="2" priority="4" operator="equal">
      <formula>FALSE</formula>
    </cfRule>
  </conditionalFormatting>
  <conditionalFormatting sqref="G190">
    <cfRule type="cellIs" dxfId="1" priority="1" operator="equal">
      <formula>FALSE</formula>
    </cfRule>
    <cfRule type="cellIs" dxfId="0" priority="2" operator="equal">
      <formula>FALSE</formula>
    </cfRule>
  </conditionalFormatting>
  <hyperlinks>
    <hyperlink ref="B11" r:id="rId1" xr:uid="{B2DDCC11-344F-45FC-A14F-38C240CAB5EA}"/>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89A4E-7528-4F58-8F38-7601330927AE}">
  <ds:schemaRefs>
    <ds:schemaRef ds:uri="e92d1a54-40b2-4a62-9320-551ae05f4a35"/>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0E9E2AE1-63B1-4012-89CE-DC157BFC5276}">
  <ds:schemaRefs>
    <ds:schemaRef ds:uri="http://schemas.microsoft.com/sharepoint/v3/contenttype/forms"/>
  </ds:schemaRefs>
</ds:datastoreItem>
</file>

<file path=customXml/itemProps3.xml><?xml version="1.0" encoding="utf-8"?>
<ds:datastoreItem xmlns:ds="http://schemas.openxmlformats.org/officeDocument/2006/customXml" ds:itemID="{B08D9571-CE31-4D14-83BB-10DD9E55A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 Budget Grant Calculation</vt:lpstr>
      <vt:lpstr>3. Income &amp; Expenditure Budget</vt:lpstr>
      <vt:lpstr>4. Opening Bank Position </vt:lpstr>
      <vt:lpstr>5. Estimated Operating Cashflow</vt:lpstr>
      <vt:lpstr>6. Capital Expenditure Budget</vt:lpstr>
      <vt:lpstr>7. Monthly Cashflow </vt:lpstr>
      <vt:lpstr>8. 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2023-03-09T14:50:24Z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