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352B01BC-4A05-4FB1-AF09-E2FBA92ED40B}"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199" i="9" l="1"/>
  <c r="C200" i="9"/>
  <c r="C201" i="9"/>
  <c r="C202" i="9"/>
  <c r="C198" i="9"/>
  <c r="C175" i="9"/>
  <c r="C176" i="9"/>
  <c r="C177" i="9"/>
  <c r="C178" i="9"/>
  <c r="C179" i="9"/>
  <c r="C180" i="9"/>
  <c r="C181" i="9"/>
  <c r="C182" i="9"/>
  <c r="C183" i="9"/>
  <c r="C184" i="9"/>
  <c r="C185" i="9"/>
  <c r="C186" i="9"/>
  <c r="C187" i="9"/>
  <c r="C188" i="9"/>
  <c r="C189" i="9"/>
  <c r="C190" i="9"/>
  <c r="C191" i="9"/>
  <c r="C192" i="9"/>
  <c r="C193" i="9"/>
  <c r="C194" i="9"/>
  <c r="C195" i="9"/>
  <c r="C196" i="9"/>
  <c r="C197" i="9"/>
  <c r="C173" i="9"/>
  <c r="C147" i="9"/>
  <c r="C148" i="9"/>
  <c r="C150" i="9"/>
  <c r="C151" i="9"/>
  <c r="C152" i="9"/>
  <c r="C153" i="9"/>
  <c r="C154" i="9"/>
  <c r="C156" i="9"/>
  <c r="C157" i="9"/>
  <c r="C158" i="9"/>
  <c r="C159" i="9"/>
  <c r="C160" i="9"/>
  <c r="C161" i="9"/>
  <c r="C163" i="9"/>
  <c r="C164" i="9"/>
  <c r="C165" i="9"/>
  <c r="C166" i="9"/>
  <c r="C167" i="9"/>
  <c r="C172" i="9"/>
  <c r="C139" i="9"/>
  <c r="C140" i="9"/>
  <c r="D140" i="9" s="1"/>
  <c r="C141" i="9"/>
  <c r="D141" i="9" s="1"/>
  <c r="C142" i="9"/>
  <c r="D142" i="9" s="1"/>
  <c r="C143" i="9"/>
  <c r="C144" i="9"/>
  <c r="D139" i="9"/>
  <c r="C130" i="9"/>
  <c r="D130" i="9" s="1"/>
  <c r="C131" i="9"/>
  <c r="D131" i="9" s="1"/>
  <c r="C132" i="9"/>
  <c r="D132" i="9" s="1"/>
  <c r="C133" i="9"/>
  <c r="D133" i="9" s="1"/>
  <c r="C134" i="9"/>
  <c r="D134" i="9" s="1"/>
  <c r="C135" i="9"/>
  <c r="D135" i="9" s="1"/>
  <c r="C136" i="9"/>
  <c r="D136" i="9" s="1"/>
  <c r="C137" i="9"/>
  <c r="D137" i="9" s="1"/>
  <c r="C138" i="9"/>
  <c r="D138" i="9" s="1"/>
  <c r="D143" i="9"/>
  <c r="D144" i="9"/>
  <c r="C145" i="9"/>
  <c r="C96" i="9"/>
  <c r="C97" i="9"/>
  <c r="C98" i="9"/>
  <c r="C99" i="9"/>
  <c r="C100" i="9"/>
  <c r="C101" i="9"/>
  <c r="C102" i="9"/>
  <c r="C103" i="9"/>
  <c r="C104" i="9"/>
  <c r="C105" i="9"/>
  <c r="C106" i="9"/>
  <c r="C107" i="9"/>
  <c r="C108" i="9"/>
  <c r="C109" i="9"/>
  <c r="C110" i="9"/>
  <c r="C111" i="9"/>
  <c r="C112" i="9"/>
  <c r="C113" i="9"/>
  <c r="C114" i="9"/>
  <c r="C115" i="9"/>
  <c r="C116" i="9"/>
  <c r="C117" i="9"/>
  <c r="C118" i="9"/>
  <c r="C119" i="9"/>
  <c r="C121" i="9"/>
  <c r="C122" i="9"/>
  <c r="C123" i="9"/>
  <c r="C124" i="9"/>
  <c r="C125" i="9"/>
  <c r="C126" i="9"/>
  <c r="C127" i="9"/>
  <c r="C128" i="9"/>
  <c r="C129" i="9"/>
  <c r="C95" i="9"/>
  <c r="C83" i="9"/>
  <c r="C84" i="9"/>
  <c r="C87" i="9"/>
  <c r="C88" i="9"/>
  <c r="C89" i="9"/>
  <c r="C90" i="9"/>
  <c r="C93" i="9"/>
  <c r="C94" i="9"/>
  <c r="C82" i="9"/>
  <c r="C75" i="9"/>
  <c r="C76" i="9"/>
  <c r="C77" i="9"/>
  <c r="C78" i="9"/>
  <c r="C79" i="9"/>
  <c r="C80" i="9"/>
  <c r="C81" i="9"/>
  <c r="C74" i="9"/>
  <c r="C49" i="9"/>
  <c r="C50" i="9"/>
  <c r="C51" i="9"/>
  <c r="C52" i="9"/>
  <c r="C53" i="9"/>
  <c r="C54" i="9"/>
  <c r="C55" i="9"/>
  <c r="C56" i="9"/>
  <c r="C57" i="9"/>
  <c r="C58" i="9"/>
  <c r="C59" i="9"/>
  <c r="C60" i="9"/>
  <c r="C61" i="9"/>
  <c r="C62" i="9"/>
  <c r="C63" i="9"/>
  <c r="C64" i="9"/>
  <c r="C65" i="9"/>
  <c r="C66" i="9"/>
  <c r="C67" i="9"/>
  <c r="C68" i="9"/>
  <c r="C69" i="9"/>
  <c r="C70" i="9"/>
  <c r="C71" i="9"/>
  <c r="C72" i="9"/>
  <c r="C73" i="9"/>
  <c r="C48" i="9"/>
  <c r="C44" i="9"/>
  <c r="C45" i="9"/>
  <c r="C46" i="9"/>
  <c r="C47" i="9"/>
  <c r="C43" i="9"/>
  <c r="C16" i="9"/>
  <c r="C18" i="9"/>
  <c r="C19" i="9"/>
  <c r="C24" i="9"/>
  <c r="C27" i="9"/>
  <c r="C28" i="9"/>
  <c r="C29" i="9"/>
  <c r="C30" i="9"/>
  <c r="C31" i="9"/>
  <c r="C32" i="9"/>
  <c r="C36" i="9"/>
  <c r="C37" i="9"/>
  <c r="C38" i="9"/>
  <c r="C39" i="9"/>
  <c r="C41" i="9"/>
  <c r="C42" i="9"/>
  <c r="A1" i="9"/>
  <c r="A2" i="9" l="1"/>
  <c r="F47" i="4" l="1"/>
  <c r="F46" i="4"/>
  <c r="F48" i="4" s="1"/>
  <c r="G48" i="4" s="1"/>
  <c r="F43" i="4"/>
  <c r="F42" i="4"/>
  <c r="F44" i="4" s="1"/>
  <c r="G44" i="4" s="1"/>
  <c r="F40" i="4"/>
  <c r="F39" i="4"/>
  <c r="G40" i="4" s="1"/>
  <c r="G37" i="4"/>
  <c r="F34" i="4"/>
  <c r="F33" i="4"/>
  <c r="F35" i="4" l="1"/>
  <c r="G35" i="4" s="1"/>
  <c r="D202" i="9"/>
  <c r="D201" i="9"/>
  <c r="D200" i="9"/>
  <c r="D198" i="9"/>
  <c r="D197" i="9"/>
  <c r="D196" i="9"/>
  <c r="D194" i="9"/>
  <c r="D189" i="9"/>
  <c r="D188" i="9"/>
  <c r="D187" i="9"/>
  <c r="D186" i="9"/>
  <c r="D185" i="9"/>
  <c r="D183" i="9"/>
  <c r="D182" i="9"/>
  <c r="D181" i="9"/>
  <c r="D180" i="9"/>
  <c r="D179" i="9"/>
  <c r="D178" i="9"/>
  <c r="D176" i="9"/>
  <c r="D175" i="9"/>
  <c r="D173" i="9"/>
  <c r="D172" i="9"/>
  <c r="D167" i="9"/>
  <c r="D166" i="9"/>
  <c r="D165" i="9"/>
  <c r="D163" i="9"/>
  <c r="D161" i="9"/>
  <c r="D160" i="9"/>
  <c r="D159" i="9"/>
  <c r="D158" i="9"/>
  <c r="D157" i="9"/>
  <c r="D156" i="9"/>
  <c r="D154" i="9"/>
  <c r="D153" i="9"/>
  <c r="D152" i="9"/>
  <c r="D151" i="9"/>
  <c r="D150" i="9"/>
  <c r="D148" i="9"/>
  <c r="D147" i="9"/>
  <c r="D145" i="9"/>
  <c r="D129" i="9"/>
  <c r="D128" i="9"/>
  <c r="D127" i="9"/>
  <c r="D126" i="9"/>
  <c r="D125" i="9"/>
  <c r="D124" i="9"/>
  <c r="D123" i="9"/>
  <c r="D122" i="9"/>
  <c r="D121" i="9"/>
  <c r="D119" i="9"/>
  <c r="D118" i="9"/>
  <c r="D117" i="9"/>
  <c r="D116" i="9"/>
  <c r="D115" i="9"/>
  <c r="D114" i="9"/>
  <c r="D113" i="9"/>
  <c r="D112" i="9"/>
  <c r="D111" i="9"/>
  <c r="D110" i="9"/>
  <c r="D108" i="9"/>
  <c r="D107" i="9"/>
  <c r="D104" i="9"/>
  <c r="D103" i="9"/>
  <c r="D102" i="9"/>
  <c r="D101" i="9"/>
  <c r="D98" i="9"/>
  <c r="D97" i="9"/>
  <c r="D96" i="9"/>
  <c r="D95" i="9"/>
  <c r="D94" i="9"/>
  <c r="D93" i="9"/>
  <c r="D89" i="9"/>
  <c r="D87" i="9"/>
  <c r="D84" i="9"/>
  <c r="D83" i="9"/>
  <c r="D82" i="9"/>
  <c r="D81" i="9"/>
  <c r="D80" i="9"/>
  <c r="D79" i="9"/>
  <c r="D78"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7" i="9"/>
  <c r="D46" i="9"/>
  <c r="D45" i="9"/>
  <c r="D44" i="9"/>
  <c r="D43" i="9"/>
  <c r="D41" i="9"/>
  <c r="D38" i="9"/>
  <c r="D37" i="9"/>
  <c r="D36" i="9"/>
  <c r="D31" i="9"/>
  <c r="D30" i="9"/>
  <c r="D29" i="9"/>
  <c r="D28" i="9"/>
  <c r="D27" i="9"/>
  <c r="D18" i="9"/>
  <c r="A5" i="5" l="1"/>
  <c r="G27" i="5"/>
  <c r="G15" i="5"/>
  <c r="G29" i="5" s="1"/>
  <c r="F232" i="1" l="1"/>
  <c r="F91" i="1"/>
  <c r="D88" i="9" s="1"/>
  <c r="F80" i="1"/>
  <c r="D77" i="9" s="1"/>
  <c r="F51" i="1"/>
  <c r="D48" i="9" s="1"/>
  <c r="F108" i="1"/>
  <c r="F185" i="1"/>
  <c r="F178" i="1"/>
  <c r="F103" i="1"/>
  <c r="F144" i="6"/>
  <c r="F191" i="1"/>
  <c r="E18" i="8"/>
  <c r="D18" i="8"/>
  <c r="D177" i="9" l="1"/>
  <c r="C155" i="9"/>
  <c r="D155" i="9" s="1"/>
  <c r="D184" i="9"/>
  <c r="C162" i="9"/>
  <c r="D162" i="9" s="1"/>
  <c r="D100" i="9"/>
  <c r="C86" i="9"/>
  <c r="D86" i="9" s="1"/>
  <c r="D190" i="9"/>
  <c r="C168" i="9"/>
  <c r="D105" i="9"/>
  <c r="C91" i="9"/>
  <c r="D91" i="9" s="1"/>
  <c r="F181" i="6"/>
  <c r="F169" i="6"/>
  <c r="F150" i="6"/>
  <c r="F157" i="6"/>
  <c r="F115" i="6"/>
  <c r="F126" i="6"/>
  <c r="F136" i="6"/>
  <c r="F105" i="6"/>
  <c r="F104" i="6"/>
  <c r="F100" i="6"/>
  <c r="F62" i="6"/>
  <c r="F56" i="6"/>
  <c r="F37" i="6"/>
  <c r="F14" i="6"/>
  <c r="F12" i="6"/>
  <c r="F109" i="1"/>
  <c r="D106" i="9" l="1"/>
  <c r="C92" i="9"/>
  <c r="D92" i="9" s="1"/>
  <c r="F172" i="1"/>
  <c r="F169" i="1"/>
  <c r="F200" i="1"/>
  <c r="C174" i="9" s="1"/>
  <c r="D174" i="9" s="1"/>
  <c r="D168" i="9" l="1"/>
  <c r="C146" i="9"/>
  <c r="D146" i="9" s="1"/>
  <c r="C149" i="9"/>
  <c r="D149" i="9" s="1"/>
  <c r="F224" i="1"/>
  <c r="D199" i="9"/>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D20" i="8"/>
  <c r="F20" i="8" s="1"/>
  <c r="F37" i="1" s="1"/>
  <c r="F14" i="8"/>
  <c r="C35" i="9" l="1"/>
  <c r="D35" i="9" s="1"/>
  <c r="C34" i="9"/>
  <c r="D34" i="9" s="1"/>
  <c r="F30" i="6"/>
  <c r="F193" i="1"/>
  <c r="F28" i="6"/>
  <c r="F194" i="1"/>
  <c r="F31" i="6"/>
  <c r="F18" i="8"/>
  <c r="F35" i="1" s="1"/>
  <c r="D32" i="9" l="1"/>
  <c r="C33" i="9"/>
  <c r="D33" i="9" s="1"/>
  <c r="D192" i="9"/>
  <c r="C170" i="9"/>
  <c r="D170" i="9" s="1"/>
  <c r="D193" i="9"/>
  <c r="C171" i="9"/>
  <c r="D171" i="9" s="1"/>
  <c r="F186" i="6"/>
  <c r="F187" i="6"/>
  <c r="F184" i="6"/>
  <c r="F29" i="6"/>
  <c r="F192" i="1"/>
  <c r="F27" i="6"/>
  <c r="A2" i="3"/>
  <c r="A3" i="2"/>
  <c r="D191" i="9" l="1"/>
  <c r="C169" i="9"/>
  <c r="D169" i="9" s="1"/>
  <c r="F196" i="1"/>
  <c r="D195"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B51" i="4"/>
  <c r="G51" i="4" s="1"/>
  <c r="F28" i="1" s="1"/>
  <c r="F19" i="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B61" i="4"/>
  <c r="G61" i="4" s="1"/>
  <c r="B60" i="4"/>
  <c r="G60" i="4" s="1"/>
  <c r="B54" i="4"/>
  <c r="B52" i="4"/>
  <c r="G52" i="4" s="1"/>
  <c r="F23" i="1" s="1"/>
  <c r="E16" i="2"/>
  <c r="E11" i="2"/>
  <c r="D16" i="9" l="1"/>
  <c r="C17" i="9"/>
  <c r="D17" i="9" s="1"/>
  <c r="C26" i="9"/>
  <c r="D26" i="9" s="1"/>
  <c r="D21" i="9"/>
  <c r="C22" i="9"/>
  <c r="D20" i="9"/>
  <c r="C21" i="9"/>
  <c r="D19" i="9"/>
  <c r="C20" i="9"/>
  <c r="G63" i="4"/>
  <c r="F22" i="6"/>
  <c r="F140" i="1"/>
  <c r="C120" i="9" s="1"/>
  <c r="D120" i="9" s="1"/>
  <c r="F18" i="6"/>
  <c r="F17" i="6"/>
  <c r="F16" i="6"/>
  <c r="F14" i="1"/>
  <c r="C12" i="9" s="1"/>
  <c r="D12" i="9" s="1"/>
  <c r="F15" i="1"/>
  <c r="C13" i="9" s="1"/>
  <c r="F189" i="6"/>
  <c r="E23" i="2"/>
  <c r="B7" i="3" s="1"/>
  <c r="F13" i="6"/>
  <c r="G54" i="4"/>
  <c r="F25" i="1" s="1"/>
  <c r="F42" i="1"/>
  <c r="F16" i="1"/>
  <c r="G57" i="4"/>
  <c r="F27" i="1" s="1"/>
  <c r="F17" i="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D24" i="9" l="1"/>
  <c r="C25" i="9"/>
  <c r="D25" i="9" s="1"/>
  <c r="D13" i="9"/>
  <c r="C14" i="9"/>
  <c r="D39" i="9"/>
  <c r="C40" i="9"/>
  <c r="D40" i="9" s="1"/>
  <c r="D14" i="9"/>
  <c r="C15" i="9"/>
  <c r="D15" i="9" s="1"/>
  <c r="D22" i="9"/>
  <c r="C23" i="9"/>
  <c r="D23" i="9" s="1"/>
  <c r="F165" i="1"/>
  <c r="D164" i="9" s="1"/>
  <c r="F45" i="1"/>
  <c r="F102" i="1"/>
  <c r="F10" i="6"/>
  <c r="F11" i="6"/>
  <c r="F19" i="6"/>
  <c r="F9" i="6"/>
  <c r="F36" i="6"/>
  <c r="F8" i="6"/>
  <c r="F134" i="6"/>
  <c r="F158" i="6" s="1"/>
  <c r="J231" i="6"/>
  <c r="Q231" i="6"/>
  <c r="F21" i="6"/>
  <c r="H231" i="6"/>
  <c r="R231" i="6"/>
  <c r="M231" i="6"/>
  <c r="G64" i="4"/>
  <c r="G231" i="6"/>
  <c r="K231" i="6"/>
  <c r="L231" i="6"/>
  <c r="I231" i="6"/>
  <c r="O231" i="6"/>
  <c r="P231" i="6"/>
  <c r="N231" i="6"/>
  <c r="D99" i="9" l="1"/>
  <c r="C85" i="9"/>
  <c r="D85" i="9" s="1"/>
  <c r="F93" i="1"/>
  <c r="D90" i="9" s="1"/>
  <c r="D42" i="9"/>
  <c r="F96" i="6"/>
  <c r="F106" i="6" s="1"/>
  <c r="F227" i="6" s="1"/>
  <c r="F229" i="6" s="1"/>
  <c r="F112" i="1"/>
  <c r="D109" i="9" s="1"/>
  <c r="F39" i="6"/>
  <c r="F87" i="6" s="1"/>
  <c r="B9" i="3"/>
  <c r="F234" i="1" l="1"/>
  <c r="F236" i="1" s="1"/>
  <c r="F231" i="6"/>
  <c r="F238" i="1" l="1"/>
  <c r="B11" i="3"/>
  <c r="B13" i="3" s="1"/>
</calcChain>
</file>

<file path=xl/sharedStrings.xml><?xml version="1.0" encoding="utf-8"?>
<sst xmlns="http://schemas.openxmlformats.org/spreadsheetml/2006/main" count="833" uniqueCount="443">
  <si>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</si>
  <si>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</si>
  <si>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</si>
  <si>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</si>
  <si>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</si>
  <si>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</si>
  <si>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</si>
  <si>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</si>
  <si>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</si>
  <si>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</si>
  <si>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</si>
  <si>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</si>
  <si>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</si>
  <si>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</si>
  <si>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</si>
  <si>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</si>
  <si>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</si>
  <si>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</si>
  <si>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</si>
  <si>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</si>
  <si>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</si>
  <si>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</si>
  <si>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</si>
  <si>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</si>
  <si>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</si>
  <si>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</si>
  <si>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</si>
  <si>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</si>
  <si>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</si>
  <si>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</si>
  <si>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</si>
  <si>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</si>
  <si>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</si>
  <si>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</si>
  <si>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</si>
  <si>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</si>
  <si>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</si>
  <si>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</si>
  <si>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</si>
  <si>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</si>
  <si>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</si>
  <si>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</si>
  <si>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</si>
  <si>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</si>
  <si>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</si>
  <si>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</si>
  <si>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</si>
  <si>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</si>
  <si>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</si>
  <si>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</si>
  <si>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</si>
  <si>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</si>
  <si>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</si>
  <si>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</si>
  <si>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</si>
  <si>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</si>
  <si>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</si>
  <si>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</si>
  <si>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</si>
  <si>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</si>
  <si>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</si>
  <si>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</si>
  <si>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</si>
  <si>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</si>
  <si>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</si>
  <si>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</si>
  <si>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</si>
  <si>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</si>
  <si>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</si>
  <si>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</si>
  <si>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</si>
  <si>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</si>
  <si>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</si>
  <si>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</si>
  <si>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</si>
  <si>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</si>
  <si>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</si>
  <si>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</si>
  <si>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</si>
  <si>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</si>
  <si>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</si>
  <si>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</si>
  <si>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</si>
  <si>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</si>
  <si>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</si>
  <si>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</si>
  <si>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</si>
  <si>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</si>
  <si>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</si>
  <si>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</si>
  <si>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</si>
  <si>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</si>
  <si>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</si>
  <si>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</si>
  <si>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</si>
  <si>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</si>
  <si>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</si>
  <si>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</si>
  <si>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</si>
  <si>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</si>
  <si>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</si>
  <si>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</si>
  <si>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</si>
  <si>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</si>
  <si>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</si>
  <si>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</si>
  <si>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</si>
  <si>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</si>
  <si>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</si>
  <si>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</si>
  <si>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</si>
  <si>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</si>
  <si>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</si>
  <si>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</si>
  <si>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</si>
  <si>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</si>
  <si>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</si>
  <si>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</si>
  <si>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</si>
  <si>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</si>
  <si>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</si>
  <si>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</si>
  <si>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</si>
  <si>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</si>
  <si>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</si>
  <si>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</si>
  <si>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</si>
  <si>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</si>
  <si>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</si>
  <si>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</si>
  <si>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</si>
  <si>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</si>
  <si>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</si>
  <si>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</si>
  <si>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</si>
  <si>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</si>
  <si>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</si>
  <si>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</si>
  <si>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</si>
  <si>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</si>
  <si>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</si>
  <si>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</si>
  <si>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</si>
  <si>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</si>
  <si>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</si>
  <si>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</si>
  <si>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</si>
  <si>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</si>
  <si>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</si>
  <si>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</si>
  <si>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</si>
  <si>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</si>
  <si>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</si>
  <si>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</si>
  <si>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</si>
  <si>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</si>
  <si>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</si>
  <si>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</si>
  <si>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</si>
  <si>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</si>
  <si>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</si>
  <si>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</si>
  <si>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</si>
  <si>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</si>
  <si>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</si>
  <si>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</si>
  <si>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</si>
  <si>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</si>
  <si>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</si>
  <si>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</si>
  <si>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</si>
  <si>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</si>
  <si>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</si>
  <si>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</si>
  <si>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</si>
  <si>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</si>
  <si>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</si>
  <si>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</si>
  <si>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</si>
  <si>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</si>
  <si>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</si>
  <si>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</si>
  <si>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</si>
  <si>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</si>
  <si>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</si>
  <si>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</si>
  <si>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</si>
  <si>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</si>
  <si>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</si>
  <si>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</si>
  <si>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</si>
  <si>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</si>
  <si>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</si>
  <si>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</si>
  <si>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</si>
  <si>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</si>
  <si>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</si>
  <si>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</si>
  <si>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</si>
  <si>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</si>
  <si>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</si>
  <si>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</si>
  <si>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</si>
  <si>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</si>
  <si>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</si>
  <si>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</si>
  <si>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</si>
  <si>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</si>
  <si>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</si>
  <si>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</si>
  <si>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</si>
  <si>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</si>
  <si>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</si>
  <si>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</si>
  <si>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</si>
  <si>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</si>
  <si>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</si>
  <si>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</si>
  <si>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</si>
  <si>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</si>
  <si>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</si>
  <si>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</si>
  <si>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</si>
  <si>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</si>
  <si>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</si>
  <si>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</si>
  <si>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</si>
  <si>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</si>
  <si>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</si>
  <si>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</si>
  <si>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</si>
  <si>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</si>
  <si>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</si>
  <si>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</si>
  <si>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</si>
  <si>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</si>
  <si>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</si>
  <si>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</si>
  <si>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</si>
  <si>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</si>
  <si>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</si>
  <si>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</si>
  <si>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</si>
  <si>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</si>
  <si>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</si>
  <si>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</si>
  <si>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</si>
  <si>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</si>
  <si>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</si>
  <si>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</si>
  <si>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</si>
  <si>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</si>
  <si>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</si>
  <si>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</si>
  <si>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</si>
  <si>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</si>
  <si>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</si>
  <si>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</si>
  <si>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</si>
  <si>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</si>
  <si>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</si>
  <si>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</si>
  <si>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</si>
  <si>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</si>
  <si>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</si>
  <si>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</si>
  <si>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</si>
  <si>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</si>
  <si>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</si>
  <si>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</si>
  <si>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</si>
  <si>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Sage Code</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</si>
  <si>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</si>
  <si>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</si>
  <si>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</si>
  <si>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</si>
  <si>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</si>
  <si>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</si>
  <si>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</si>
  <si>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</si>
  <si>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</si>
  <si>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</si>
  <si>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</si>
  <si>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</si>
  <si>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</si>
  <si>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</si>
  <si>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</si>
  <si>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</si>
  <si>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</si>
  <si>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</si>
  <si>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</si>
  <si>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</si>
  <si>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</si>
  <si>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</si>
  <si>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</si>
  <si>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</si>
  <si>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</si>
  <si>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</si>
  <si>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</si>
  <si>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</si>
  <si>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</si>
  <si>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</si>
  <si>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</si>
  <si>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</si>
  <si>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</si>
  <si>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</si>
  <si>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</si>
  <si>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</si>
  <si>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</si>
  <si>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</si>
  <si>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</si>
  <si>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</si>
  <si>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</si>
  <si>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</si>
  <si>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</si>
  <si>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</si>
  <si>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</si>
  <si>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</si>
  <si>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</si>
  <si>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</si>
  <si>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</si>
  <si>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</si>
  <si>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</si>
  <si>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</si>
  <si>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</si>
  <si>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</si>
  <si>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</si>
  <si>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</si>
  <si>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</si>
  <si>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</si>
  <si>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</si>
  <si>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</si>
  <si>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</si>
  <si>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</si>
  <si>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</si>
  <si>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</si>
  <si>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</si>
  <si>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</si>
  <si>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</si>
  <si>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</si>
  <si>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</si>
  <si>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</si>
  <si>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</si>
  <si>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</si>
  <si>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</si>
  <si>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</si>
  <si>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</si>
  <si>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</si>
  <si>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</si>
  <si>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</si>
  <si>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</si>
  <si>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</si>
  <si>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</si>
  <si>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</si>
  <si>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</si>
  <si>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</si>
  <si>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</si>
  <si>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</si>
  <si>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</si>
  <si>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</si>
  <si>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</si>
  <si>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</si>
  <si>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</si>
  <si>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</si>
  <si>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</si>
  <si>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</si>
  <si>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</si>
  <si>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</si>
  <si>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</si>
  <si>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</si>
  <si>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</si>
  <si>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</si>
  <si>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</si>
  <si>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</si>
  <si>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</si>
  <si>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</si>
  <si>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</si>
  <si>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</si>
  <si>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</si>
  <si>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</si>
  <si>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</si>
  <si>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</si>
  <si>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</si>
  <si>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</si>
  <si>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</si>
  <si>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</si>
  <si>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</si>
  <si>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</si>
  <si>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</si>
  <si>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</si>
  <si>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</si>
  <si>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</si>
  <si>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</si>
  <si>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</si>
  <si>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</si>
  <si>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</si>
  <si>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</si>
  <si>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</si>
  <si>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</si>
  <si>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</si>
  <si>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</si>
  <si>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</si>
  <si>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</si>
  <si>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</si>
  <si>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</si>
  <si>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</si>
  <si>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</si>
  <si>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</si>
  <si>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</si>
  <si>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</si>
  <si>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</si>
  <si>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</si>
  <si>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</si>
  <si>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</si>
  <si>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</si>
  <si>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</si>
  <si>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</si>
  <si>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</si>
  <si>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</si>
  <si>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</si>
  <si>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</si>
  <si>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</si>
  <si>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</si>
  <si>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</si>
  <si>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</si>
  <si>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</si>
  <si>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</si>
  <si>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</si>
  <si>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</si>
  <si>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</si>
  <si>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</si>
  <si>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</si>
  <si>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</si>
  <si>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</si>
  <si>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Income &amp; Expenditure budget please add the codes and values into the budget below. Do not leave any blank lines</t>
  </si>
  <si>
    <t>3. The detail in Column A, B &amp; D must be then copied into a Sage 50 Budget Import template for importing into Sage 50</t>
  </si>
  <si>
    <t>Monthly CashFlow Projections</t>
  </si>
  <si>
    <t>Code</t>
  </si>
  <si>
    <t>Add-amounts owing to the School</t>
  </si>
  <si>
    <r>
      <t xml:space="preserve">School excellence fund step up project </t>
    </r>
    <r>
      <rPr>
        <sz val="10"/>
        <rFont val="Calibri"/>
        <family val="2"/>
        <scheme val="minor"/>
      </rPr>
      <t>Expenses</t>
    </r>
  </si>
  <si>
    <t>Other Educational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</si>
  <si>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</si>
  <si>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Click here for full instructions for importing budget figures into Sage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</si>
</sst>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3">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s>
  <cellStyleXfs count="8">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xf numFmtId="43" fontId="14" fillId="0" borderId="0" applyFont="0" applyFill="0" applyBorder="0" applyAlignment="0" applyProtection="0"/>
  </cellStyleXfs>
  <cellXfs count="450">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0" borderId="45" xfId="0" applyFont="1" applyBorder="1" applyProtection="1">
      <protection locked="0"/>
    </xf>
    <xf numFmtId="0" fontId="30" fillId="5" borderId="46" xfId="0" applyFont="1" applyFill="1" applyBorder="1" applyAlignment="1">
      <alignment horizontal="center"/>
    </xf>
    <xf numFmtId="0" fontId="30" fillId="5" borderId="47" xfId="0" applyFont="1" applyFill="1" applyBorder="1" applyAlignment="1">
      <alignment horizontal="left"/>
    </xf>
    <xf numFmtId="0" fontId="30" fillId="0" borderId="47" xfId="0" applyFont="1" applyBorder="1" applyProtection="1">
      <protection locked="0"/>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169" fontId="30" fillId="0" borderId="51" xfId="1" applyNumberFormat="1" applyFont="1" applyBorder="1" applyProtection="1">
      <protection locked="0"/>
    </xf>
    <xf numFmtId="169" fontId="30" fillId="5" borderId="53" xfId="1" applyNumberFormat="1" applyFont="1" applyFill="1" applyBorder="1" applyProtection="1">
      <protection locked="0"/>
    </xf>
    <xf numFmtId="169" fontId="30" fillId="5" borderId="54" xfId="1" applyNumberFormat="1" applyFont="1" applyFill="1" applyBorder="1" applyProtection="1">
      <protection locked="0"/>
    </xf>
    <xf numFmtId="169" fontId="30" fillId="3" borderId="52"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6" xfId="0" applyFont="1" applyFill="1" applyBorder="1" applyAlignment="1">
      <alignment horizontal="left"/>
    </xf>
    <xf numFmtId="0" fontId="30" fillId="5" borderId="57"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8" xfId="0" applyFont="1" applyFill="1" applyBorder="1" applyAlignment="1">
      <alignment horizontal="center"/>
    </xf>
    <xf numFmtId="0" fontId="30" fillId="4" borderId="59" xfId="0" applyFont="1" applyFill="1" applyBorder="1" applyAlignment="1">
      <alignment horizontal="center"/>
    </xf>
    <xf numFmtId="0" fontId="30" fillId="4" borderId="60" xfId="0" applyFont="1" applyFill="1" applyBorder="1" applyAlignment="1">
      <alignment horizontal="center"/>
    </xf>
    <xf numFmtId="169" fontId="34" fillId="19" borderId="62" xfId="1" applyNumberFormat="1" applyFont="1" applyFill="1" applyBorder="1" applyProtection="1"/>
    <xf numFmtId="0" fontId="0" fillId="0" borderId="35" xfId="0" applyBorder="1"/>
    <xf numFmtId="0" fontId="19" fillId="5" borderId="64"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5" xfId="0" applyFont="1" applyFill="1" applyBorder="1"/>
    <xf numFmtId="0" fontId="19" fillId="20" borderId="41" xfId="0" applyFont="1" applyFill="1" applyBorder="1"/>
    <xf numFmtId="0" fontId="19" fillId="16" borderId="55"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5" xfId="0" applyFont="1" applyBorder="1" applyAlignment="1">
      <alignment horizontal="center"/>
    </xf>
    <xf numFmtId="0" fontId="19" fillId="0" borderId="0" xfId="0" applyFont="1" applyBorder="1"/>
    <xf numFmtId="0" fontId="32" fillId="0" borderId="66" xfId="0" applyFont="1" applyBorder="1" applyAlignment="1">
      <alignment horizontal="center"/>
    </xf>
    <xf numFmtId="0" fontId="0" fillId="0" borderId="62"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1" xfId="0" applyBorder="1"/>
    <xf numFmtId="0" fontId="0" fillId="0" borderId="16" xfId="0" applyBorder="1"/>
    <xf numFmtId="0" fontId="0" fillId="0" borderId="67" xfId="0" applyBorder="1"/>
    <xf numFmtId="1" fontId="0" fillId="4" borderId="68"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3" xfId="0" applyFont="1" applyFill="1" applyBorder="1" applyAlignment="1">
      <alignment horizontal="center"/>
    </xf>
    <xf numFmtId="0" fontId="30" fillId="5" borderId="69" xfId="0" applyFont="1" applyFill="1" applyBorder="1" applyAlignment="1">
      <alignment horizontal="left"/>
    </xf>
    <xf numFmtId="0" fontId="30" fillId="5" borderId="70" xfId="0" applyFont="1" applyFill="1" applyBorder="1" applyAlignment="1">
      <alignment horizontal="center"/>
    </xf>
    <xf numFmtId="0" fontId="30" fillId="5" borderId="53" xfId="0" applyFont="1" applyFill="1" applyBorder="1" applyAlignment="1">
      <alignment horizontal="center"/>
    </xf>
    <xf numFmtId="0" fontId="30" fillId="5" borderId="71" xfId="0" applyFont="1" applyFill="1" applyBorder="1" applyAlignment="1">
      <alignment horizontal="center"/>
    </xf>
    <xf numFmtId="0" fontId="0" fillId="5" borderId="65" xfId="0" applyFont="1" applyFill="1" applyBorder="1" applyAlignment="1" applyProtection="1">
      <alignment horizontal="center"/>
      <protection locked="0"/>
    </xf>
    <xf numFmtId="0" fontId="0" fillId="5" borderId="61" xfId="0" applyFont="1" applyFill="1" applyBorder="1" applyAlignment="1" applyProtection="1">
      <alignment horizontal="center"/>
      <protection locked="0"/>
    </xf>
    <xf numFmtId="0" fontId="64" fillId="0" borderId="0" xfId="6" applyAlignment="1">
      <alignment horizontal="left"/>
    </xf>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xf numFmtId="0" fontId="31" fillId="3" borderId="72" xfId="0" applyFont="1" applyFill="1" applyBorder="1" applyAlignment="1">
      <alignment horizontal="center"/>
    </xf>
  </cellXfs>
  <cellStyles count="8">
    <cellStyle name="Comma" xfId="1" builtinId="3"/>
    <cellStyle name="Comma 3" xfId="7" xr:uid="{6BEB7053-8CD7-4D4B-BF72-AD2241CFF1E6}"/>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topLeftCell="B1" zoomScaleNormal="100" workbookViewId="0">
      <selection activeCell="B18" sqref="B18"/>
    </sheetView>
  </sheetViews>
  <sheetFormatPr defaultRowHeight="15" x14ac:dyDescent="0.25"/>
  <cols>
    <col min="2" max="2" width="161.140625" customWidth="1"/>
  </cols>
  <sheetData>
    <row r="2" spans="1:2" ht="22.5" x14ac:dyDescent="0.25">
      <c r="B2" s="234" t="s">
        <v>139</v>
      </c>
    </row>
    <row r="3" spans="1:2" x14ac:dyDescent="0.25">
      <c r="B3" s="235" t="s">
        <v>51</v>
      </c>
    </row>
    <row r="4" spans="1:2" x14ac:dyDescent="0.25">
      <c r="B4" s="236" t="s">
        <v>140</v>
      </c>
    </row>
    <row r="5" spans="1:2" ht="42.75" x14ac:dyDescent="0.25">
      <c r="B5" s="237" t="s">
        <v>141</v>
      </c>
    </row>
    <row r="6" spans="1:2" x14ac:dyDescent="0.25">
      <c r="B6" s="237"/>
    </row>
    <row r="7" spans="1:2" x14ac:dyDescent="0.25">
      <c r="B7" s="236" t="s">
        <v>142</v>
      </c>
    </row>
    <row r="8" spans="1:2" x14ac:dyDescent="0.25">
      <c r="B8" s="238" t="s">
        <v>143</v>
      </c>
    </row>
    <row r="9" spans="1:2" x14ac:dyDescent="0.25">
      <c r="B9" s="238" t="s">
        <v>51</v>
      </c>
    </row>
    <row r="10" spans="1:2" x14ac:dyDescent="0.25">
      <c r="B10" s="238" t="s">
        <v>441</v>
      </c>
    </row>
    <row r="11" spans="1:2" x14ac:dyDescent="0.25">
      <c r="B11" s="236" t="s">
        <v>51</v>
      </c>
    </row>
    <row r="12" spans="1:2" x14ac:dyDescent="0.25">
      <c r="B12" s="239" t="s">
        <v>144</v>
      </c>
    </row>
    <row r="13" spans="1:2" s="270" customFormat="1" x14ac:dyDescent="0.25">
      <c r="A13" s="271"/>
      <c r="B13" s="272" t="s">
        <v>263</v>
      </c>
    </row>
    <row r="14" spans="1:2" x14ac:dyDescent="0.25">
      <c r="B14" s="239" t="s">
        <v>273</v>
      </c>
    </row>
    <row r="15" spans="1:2" x14ac:dyDescent="0.25">
      <c r="B15" s="273" t="s">
        <v>265</v>
      </c>
    </row>
    <row r="16" spans="1:2" ht="28.5" x14ac:dyDescent="0.25">
      <c r="B16" s="402" t="s">
        <v>425</v>
      </c>
    </row>
    <row r="17" spans="2:2" x14ac:dyDescent="0.25">
      <c r="B17" s="239" t="s">
        <v>274</v>
      </c>
    </row>
    <row r="18" spans="2:2" ht="28.5" x14ac:dyDescent="0.25">
      <c r="B18" s="403" t="s">
        <v>426</v>
      </c>
    </row>
    <row r="19" spans="2:2" x14ac:dyDescent="0.25">
      <c r="B19" s="239" t="s">
        <v>275</v>
      </c>
    </row>
    <row r="20" spans="2:2" x14ac:dyDescent="0.25">
      <c r="B20" s="404" t="s">
        <v>427</v>
      </c>
    </row>
    <row r="21" spans="2:2" x14ac:dyDescent="0.25">
      <c r="B21" s="240" t="s">
        <v>264</v>
      </c>
    </row>
    <row r="22" spans="2:2" x14ac:dyDescent="0.25">
      <c r="B22" s="240" t="s">
        <v>266</v>
      </c>
    </row>
    <row r="23" spans="2:2" x14ac:dyDescent="0.25">
      <c r="B23" s="239" t="s">
        <v>276</v>
      </c>
    </row>
    <row r="24" spans="2:2" x14ac:dyDescent="0.25">
      <c r="B24" s="240" t="s">
        <v>297</v>
      </c>
    </row>
    <row r="25" spans="2:2" x14ac:dyDescent="0.25">
      <c r="B25" s="239" t="s">
        <v>358</v>
      </c>
    </row>
    <row r="26" spans="2:2" x14ac:dyDescent="0.25">
      <c r="B26" s="240" t="s">
        <v>298</v>
      </c>
    </row>
    <row r="27" spans="2:2" x14ac:dyDescent="0.25">
      <c r="B27" s="239" t="s">
        <v>277</v>
      </c>
    </row>
    <row r="28" spans="2:2" ht="29.25" x14ac:dyDescent="0.25">
      <c r="B28" s="359" t="s">
        <v>369</v>
      </c>
    </row>
    <row r="29" spans="2:2" x14ac:dyDescent="0.25">
      <c r="B29" s="239" t="s">
        <v>278</v>
      </c>
    </row>
    <row r="30" spans="2:2" x14ac:dyDescent="0.25">
      <c r="B30" s="240" t="s">
        <v>145</v>
      </c>
    </row>
    <row r="31" spans="2:2" x14ac:dyDescent="0.25">
      <c r="B31" s="274" t="s">
        <v>279</v>
      </c>
    </row>
    <row r="32" spans="2:2" x14ac:dyDescent="0.25">
      <c r="B32" s="275" t="s">
        <v>296</v>
      </c>
    </row>
    <row r="33" spans="2:2" x14ac:dyDescent="0.25">
      <c r="B33" s="274" t="s">
        <v>280</v>
      </c>
    </row>
    <row r="34" spans="2:2" x14ac:dyDescent="0.25">
      <c r="B34" s="274" t="s">
        <v>423</v>
      </c>
    </row>
    <row r="35" spans="2:2" ht="29.25" x14ac:dyDescent="0.25">
      <c r="B35" s="400" t="s">
        <v>424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9" t="s">
        <v>69</v>
      </c>
      <c r="B1" s="419"/>
      <c r="C1" s="419"/>
      <c r="D1" s="419"/>
      <c r="E1" s="419"/>
      <c r="F1" s="419"/>
      <c r="G1" s="419"/>
      <c r="H1" s="42"/>
      <c r="I1" s="42"/>
    </row>
    <row r="2" spans="1:9" ht="25.5" x14ac:dyDescent="0.5">
      <c r="A2" s="419" t="s">
        <v>422</v>
      </c>
      <c r="B2" s="419"/>
      <c r="C2" s="419"/>
      <c r="D2" s="419"/>
      <c r="E2" s="419"/>
      <c r="F2" s="419"/>
      <c r="G2" s="419"/>
      <c r="H2" s="41"/>
      <c r="I2" s="41"/>
    </row>
    <row r="3" spans="1:9" ht="22.5" x14ac:dyDescent="0.3">
      <c r="A3" s="196" t="s">
        <v>63</v>
      </c>
      <c r="B3" s="140" t="s">
        <v>137</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8" t="s">
        <v>346</v>
      </c>
      <c r="C8" s="418"/>
      <c r="D8" s="62"/>
      <c r="E8" s="146">
        <v>10</v>
      </c>
      <c r="F8" s="52"/>
    </row>
    <row r="9" spans="1:9" ht="80.25" customHeight="1" thickBot="1" x14ac:dyDescent="0.35">
      <c r="A9" s="67" t="s">
        <v>86</v>
      </c>
      <c r="B9" s="418" t="s">
        <v>347</v>
      </c>
      <c r="C9" s="418"/>
      <c r="D9" s="62"/>
      <c r="E9" s="146">
        <v>2</v>
      </c>
      <c r="F9" s="52"/>
      <c r="G9" s="358"/>
    </row>
    <row r="10" spans="1:9" ht="23.25" thickBot="1" x14ac:dyDescent="0.35">
      <c r="A10" s="67" t="s">
        <v>370</v>
      </c>
      <c r="B10" s="53"/>
      <c r="D10" s="62"/>
      <c r="E10" s="360">
        <v>564</v>
      </c>
      <c r="F10" s="52"/>
    </row>
    <row r="11" spans="1:9" ht="23.25" thickBot="1" x14ac:dyDescent="0.35">
      <c r="A11" s="67" t="s">
        <v>299</v>
      </c>
      <c r="B11" s="53"/>
      <c r="D11" s="62"/>
      <c r="E11" s="360">
        <v>2</v>
      </c>
      <c r="F11" s="52"/>
    </row>
    <row r="12" spans="1:9" ht="24" thickBot="1" x14ac:dyDescent="0.4">
      <c r="A12" s="67" t="s">
        <v>300</v>
      </c>
      <c r="B12" s="68"/>
      <c r="D12" s="1"/>
      <c r="E12" s="360">
        <v>16</v>
      </c>
    </row>
    <row r="13" spans="1:9" ht="24" thickBot="1" x14ac:dyDescent="0.4">
      <c r="A13" s="67" t="s">
        <v>301</v>
      </c>
      <c r="B13" s="68"/>
      <c r="D13" s="1"/>
      <c r="E13" s="360">
        <v>23</v>
      </c>
    </row>
    <row r="14" spans="1:9" ht="24.75" customHeight="1" thickBot="1" x14ac:dyDescent="0.4">
      <c r="A14" s="67" t="s">
        <v>371</v>
      </c>
      <c r="B14" s="68"/>
      <c r="D14" s="1"/>
      <c r="E14" s="360">
        <v>0</v>
      </c>
    </row>
    <row r="15" spans="1:9" ht="37.5" customHeight="1" thickBot="1" x14ac:dyDescent="0.35">
      <c r="A15" s="67" t="s">
        <v>372</v>
      </c>
      <c r="B15" s="418" t="s">
        <v>373</v>
      </c>
      <c r="C15" s="418"/>
      <c r="D15" s="1"/>
      <c r="E15" s="360">
        <v>0</v>
      </c>
    </row>
    <row r="16" spans="1:9" ht="24" thickBot="1" x14ac:dyDescent="0.4">
      <c r="A16" s="67" t="s">
        <v>302</v>
      </c>
      <c r="B16" s="68"/>
      <c r="D16" s="1"/>
      <c r="E16" s="360">
        <v>0</v>
      </c>
    </row>
    <row r="17" spans="1:10" ht="24" thickBot="1" x14ac:dyDescent="0.4">
      <c r="A17" s="67" t="s">
        <v>303</v>
      </c>
      <c r="B17" s="68"/>
      <c r="D17" s="1"/>
      <c r="E17" s="360">
        <v>0</v>
      </c>
    </row>
    <row r="18" spans="1:10" ht="24" thickBot="1" x14ac:dyDescent="0.4">
      <c r="A18" s="69" t="s">
        <v>348</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3"/>
      <c r="H20" s="1"/>
      <c r="I20" s="1"/>
      <c r="J20" s="1"/>
    </row>
    <row r="21" spans="1:10" x14ac:dyDescent="0.25">
      <c r="A21" s="142" t="s">
        <v>121</v>
      </c>
      <c r="B21" s="143"/>
      <c r="C21" s="143"/>
      <c r="D21" s="143"/>
      <c r="E21" s="143"/>
      <c r="F21" s="143"/>
      <c r="G21" s="211"/>
      <c r="H21" s="143"/>
      <c r="I21" s="1"/>
      <c r="J21" s="1"/>
    </row>
    <row r="22" spans="1:10" x14ac:dyDescent="0.25">
      <c r="A22" s="142" t="s">
        <v>122</v>
      </c>
      <c r="B22" s="143"/>
      <c r="C22" s="143"/>
      <c r="D22" s="143"/>
      <c r="E22" s="143"/>
      <c r="F22" s="143"/>
      <c r="G22" s="211"/>
      <c r="H22" s="143"/>
      <c r="I22" s="1"/>
      <c r="J22" s="1"/>
    </row>
    <row r="23" spans="1:10" x14ac:dyDescent="0.25">
      <c r="A23" s="142" t="s">
        <v>117</v>
      </c>
      <c r="B23" s="143"/>
      <c r="C23" s="143"/>
      <c r="D23" s="143"/>
      <c r="E23" s="143"/>
      <c r="F23" s="143"/>
      <c r="G23" s="211"/>
      <c r="H23" s="143"/>
      <c r="I23" s="1"/>
      <c r="J23" s="1"/>
    </row>
    <row r="24" spans="1:10" x14ac:dyDescent="0.25">
      <c r="A24" s="142" t="s">
        <v>118</v>
      </c>
      <c r="B24" s="143"/>
      <c r="C24" s="143"/>
      <c r="D24" s="143"/>
      <c r="E24" s="143"/>
      <c r="F24" s="143"/>
      <c r="G24" s="211"/>
      <c r="H24" s="143"/>
      <c r="I24" s="1"/>
      <c r="J24" s="1"/>
    </row>
    <row r="25" spans="1:10" ht="15.75" thickBot="1" x14ac:dyDescent="0.3">
      <c r="A25" s="144"/>
      <c r="B25" s="145"/>
      <c r="C25" s="145"/>
      <c r="D25" s="145"/>
      <c r="E25" s="145"/>
      <c r="F25" s="145"/>
      <c r="G25" s="212"/>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359</v>
      </c>
      <c r="E29" s="25"/>
      <c r="F29" s="48" t="s">
        <v>50</v>
      </c>
      <c r="G29" s="49" t="s">
        <v>49</v>
      </c>
    </row>
    <row r="30" spans="1:10" x14ac:dyDescent="0.25">
      <c r="A30" s="7"/>
      <c r="B30" s="2"/>
      <c r="C30" s="2"/>
      <c r="D30" s="6"/>
      <c r="E30" s="3"/>
      <c r="F30" s="46" t="s">
        <v>52</v>
      </c>
      <c r="G30" s="47" t="s">
        <v>52</v>
      </c>
    </row>
    <row r="32" spans="1:10" x14ac:dyDescent="0.25">
      <c r="A32" s="18" t="s">
        <v>419</v>
      </c>
      <c r="B32" s="14"/>
      <c r="C32" s="14"/>
      <c r="D32" s="15" t="s">
        <v>47</v>
      </c>
      <c r="F32" s="8"/>
      <c r="G32" s="388"/>
    </row>
    <row r="33" spans="1:7" x14ac:dyDescent="0.25">
      <c r="A33" s="19" t="s">
        <v>56</v>
      </c>
      <c r="B33" s="14">
        <v>2022</v>
      </c>
      <c r="C33" s="14"/>
      <c r="D33" s="389">
        <v>316</v>
      </c>
      <c r="E33" s="390"/>
      <c r="F33" s="391">
        <f>D33*E10*0.3333</f>
        <v>59402.059199999996</v>
      </c>
      <c r="G33" s="392"/>
    </row>
    <row r="34" spans="1:7" x14ac:dyDescent="0.25">
      <c r="A34" s="19" t="s">
        <v>57</v>
      </c>
      <c r="B34" s="14">
        <v>2023</v>
      </c>
      <c r="C34" s="14"/>
      <c r="D34" s="389">
        <v>316</v>
      </c>
      <c r="E34" s="390"/>
      <c r="F34" s="391">
        <f>D34*E10*0.6667</f>
        <v>118821.9408</v>
      </c>
      <c r="G34" s="392"/>
    </row>
    <row r="35" spans="1:7" x14ac:dyDescent="0.25">
      <c r="A35" s="14"/>
      <c r="B35" s="14"/>
      <c r="C35" s="14"/>
      <c r="D35" s="389"/>
      <c r="E35" s="390"/>
      <c r="F35" s="393">
        <f>SUM(F33:F34)</f>
        <v>178224</v>
      </c>
      <c r="G35" s="391">
        <f>F35*0.75</f>
        <v>133668</v>
      </c>
    </row>
    <row r="36" spans="1:7" x14ac:dyDescent="0.25">
      <c r="A36" s="14"/>
      <c r="B36" s="14"/>
      <c r="C36" s="14"/>
      <c r="D36" s="389"/>
      <c r="E36" s="390"/>
      <c r="F36" s="394"/>
      <c r="G36" s="391"/>
    </row>
    <row r="37" spans="1:7" x14ac:dyDescent="0.25">
      <c r="A37" s="18" t="s">
        <v>304</v>
      </c>
      <c r="B37" s="14"/>
      <c r="C37" s="14"/>
      <c r="D37" s="389">
        <v>24</v>
      </c>
      <c r="E37" s="390"/>
      <c r="F37" s="149"/>
      <c r="G37" s="393">
        <f>D37*E10</f>
        <v>13536</v>
      </c>
    </row>
    <row r="38" spans="1:7" x14ac:dyDescent="0.25">
      <c r="A38" s="14"/>
      <c r="B38" s="14"/>
      <c r="C38" s="14"/>
      <c r="D38" s="389"/>
      <c r="E38" s="390"/>
      <c r="F38" s="394"/>
      <c r="G38" s="391"/>
    </row>
    <row r="39" spans="1:7" x14ac:dyDescent="0.25">
      <c r="A39" s="263" t="s">
        <v>420</v>
      </c>
      <c r="B39" s="14">
        <v>2022</v>
      </c>
      <c r="C39" s="14"/>
      <c r="D39" s="389">
        <v>224.5</v>
      </c>
      <c r="E39" s="390"/>
      <c r="F39" s="391">
        <f>D39*E10*0.3333</f>
        <v>42201.779399999999</v>
      </c>
      <c r="G39" s="395"/>
    </row>
    <row r="40" spans="1:7" x14ac:dyDescent="0.25">
      <c r="A40" s="19" t="s">
        <v>57</v>
      </c>
      <c r="B40" s="14">
        <v>2023</v>
      </c>
      <c r="C40" s="14"/>
      <c r="D40" s="389">
        <v>224.5</v>
      </c>
      <c r="E40" s="390"/>
      <c r="F40" s="391">
        <f>D40*E10*0.6667</f>
        <v>84416.220600000001</v>
      </c>
      <c r="G40" s="396">
        <f>IF((F39+F40)&lt;44900,44900,(F39+F40))*0.75</f>
        <v>94963.5</v>
      </c>
    </row>
    <row r="41" spans="1:7" x14ac:dyDescent="0.25">
      <c r="A41" s="18"/>
      <c r="B41" s="17"/>
      <c r="C41" s="14"/>
      <c r="D41" s="389"/>
      <c r="E41" s="390"/>
      <c r="F41" s="392"/>
      <c r="G41" s="392"/>
    </row>
    <row r="42" spans="1:7" ht="30" x14ac:dyDescent="0.25">
      <c r="A42" s="309" t="s">
        <v>349</v>
      </c>
      <c r="B42" s="17" t="s">
        <v>305</v>
      </c>
      <c r="C42" s="397"/>
      <c r="D42" s="389">
        <v>40</v>
      </c>
      <c r="E42" s="390"/>
      <c r="F42" s="391">
        <f>(D42*E10)</f>
        <v>22560</v>
      </c>
      <c r="G42" s="392"/>
    </row>
    <row r="43" spans="1:7" ht="15.75" x14ac:dyDescent="0.25">
      <c r="A43" s="17" t="s">
        <v>62</v>
      </c>
      <c r="B43" s="17" t="s">
        <v>305</v>
      </c>
      <c r="C43" s="397"/>
      <c r="D43" s="389">
        <v>26.5</v>
      </c>
      <c r="E43" s="390"/>
      <c r="F43" s="391">
        <f>(D43*E10)</f>
        <v>14946</v>
      </c>
      <c r="G43" s="392"/>
    </row>
    <row r="44" spans="1:7" x14ac:dyDescent="0.25">
      <c r="A44" s="14"/>
      <c r="B44" s="17"/>
      <c r="C44" s="14"/>
      <c r="D44" s="389"/>
      <c r="E44" s="390"/>
      <c r="F44" s="393">
        <f>SUM(F42:F43)</f>
        <v>37506</v>
      </c>
      <c r="G44" s="398">
        <f>IF(F44&lt;23275,F44,23275)</f>
        <v>23275</v>
      </c>
    </row>
    <row r="45" spans="1:7" x14ac:dyDescent="0.25">
      <c r="A45" s="389"/>
      <c r="B45" s="399"/>
      <c r="C45" s="14"/>
      <c r="D45" s="389"/>
      <c r="E45" s="390"/>
      <c r="F45" s="394"/>
      <c r="G45" s="398"/>
    </row>
    <row r="46" spans="1:7" ht="15.75" x14ac:dyDescent="0.25">
      <c r="A46" s="18" t="s">
        <v>421</v>
      </c>
      <c r="B46" s="17" t="s">
        <v>305</v>
      </c>
      <c r="C46" s="397"/>
      <c r="D46" s="389">
        <v>0</v>
      </c>
      <c r="E46" s="390"/>
      <c r="F46" s="391">
        <f>(D46*E10)</f>
        <v>0</v>
      </c>
      <c r="G46" s="392"/>
    </row>
    <row r="47" spans="1:7" ht="15.75" x14ac:dyDescent="0.25">
      <c r="A47" s="17" t="s">
        <v>62</v>
      </c>
      <c r="B47" s="17" t="s">
        <v>305</v>
      </c>
      <c r="C47" s="397"/>
      <c r="D47" s="389">
        <v>0</v>
      </c>
      <c r="E47" s="390"/>
      <c r="F47" s="391">
        <f>(D47*E10)</f>
        <v>0</v>
      </c>
      <c r="G47" s="392"/>
    </row>
    <row r="48" spans="1:7" x14ac:dyDescent="0.25">
      <c r="A48" s="14"/>
      <c r="B48" s="14"/>
      <c r="C48" s="14"/>
      <c r="D48" s="389"/>
      <c r="E48" s="390"/>
      <c r="F48" s="393">
        <f>SUM(F46:F47)</f>
        <v>0</v>
      </c>
      <c r="G48" s="398">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1">
        <f>E8</f>
        <v>10</v>
      </c>
      <c r="D56" s="13">
        <v>1769</v>
      </c>
      <c r="E56" s="9"/>
      <c r="F56" s="31">
        <f>(D56*B56)</f>
        <v>17690</v>
      </c>
      <c r="G56" s="38"/>
    </row>
    <row r="57" spans="1:7" x14ac:dyDescent="0.25">
      <c r="A57" s="16" t="s">
        <v>87</v>
      </c>
      <c r="B57" s="242">
        <f>E9</f>
        <v>2</v>
      </c>
      <c r="D57" s="13">
        <v>1592</v>
      </c>
      <c r="E57" s="9"/>
      <c r="F57" s="31">
        <f>(D57*B57)</f>
        <v>3184</v>
      </c>
      <c r="G57" s="38">
        <f>F56+F57</f>
        <v>20874</v>
      </c>
    </row>
    <row r="58" spans="1:7" x14ac:dyDescent="0.25">
      <c r="A58" s="18" t="s">
        <v>68</v>
      </c>
      <c r="B58" s="14">
        <f>E17</f>
        <v>0</v>
      </c>
      <c r="C58" s="14"/>
      <c r="D58" s="13">
        <v>60</v>
      </c>
      <c r="E58" s="9"/>
      <c r="F58" s="32"/>
      <c r="G58" s="255">
        <f>D58*B58</f>
        <v>0</v>
      </c>
    </row>
    <row r="59" spans="1:7" ht="15.75" thickBot="1" x14ac:dyDescent="0.3">
      <c r="A59" s="18"/>
      <c r="B59" s="14"/>
      <c r="C59" s="14"/>
      <c r="D59" s="13"/>
      <c r="E59" s="9"/>
      <c r="F59" s="32"/>
      <c r="G59" s="255"/>
    </row>
    <row r="60" spans="1:7" x14ac:dyDescent="0.25">
      <c r="A60" s="18" t="s">
        <v>136</v>
      </c>
      <c r="B60" s="14">
        <f>E15</f>
        <v>0</v>
      </c>
      <c r="C60" s="14"/>
      <c r="D60" s="13">
        <v>201</v>
      </c>
      <c r="E60" s="9"/>
      <c r="F60" s="32"/>
      <c r="G60" s="221">
        <f>D60*B60</f>
        <v>0</v>
      </c>
    </row>
    <row r="61" spans="1:7" x14ac:dyDescent="0.25">
      <c r="A61" s="18" t="s">
        <v>229</v>
      </c>
      <c r="B61" s="14">
        <f>E16</f>
        <v>0</v>
      </c>
      <c r="C61" s="14"/>
      <c r="D61" s="13">
        <v>110.5</v>
      </c>
      <c r="E61" s="9"/>
      <c r="F61" s="32"/>
      <c r="G61" s="222">
        <f>D61*B61</f>
        <v>0</v>
      </c>
    </row>
    <row r="62" spans="1:7" ht="15.75" thickBot="1" x14ac:dyDescent="0.3">
      <c r="A62" s="18" t="s">
        <v>343</v>
      </c>
      <c r="B62" s="74">
        <f>E18</f>
        <v>0</v>
      </c>
      <c r="C62" s="14"/>
      <c r="D62" s="13"/>
      <c r="E62" s="9"/>
      <c r="F62" s="32"/>
      <c r="G62" s="223">
        <f>B62</f>
        <v>0</v>
      </c>
    </row>
    <row r="63" spans="1:7" ht="15.75" thickBot="1" x14ac:dyDescent="0.3">
      <c r="A63" s="18" t="s">
        <v>344</v>
      </c>
      <c r="B63" s="14"/>
      <c r="C63" s="14"/>
      <c r="D63" s="14"/>
      <c r="F63" s="224"/>
      <c r="G63" s="26">
        <f>SUM(G60:G62)</f>
        <v>0</v>
      </c>
    </row>
    <row r="64" spans="1:7" ht="19.5" thickBot="1" x14ac:dyDescent="0.35">
      <c r="A64" s="33" t="s">
        <v>345</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F9" sqref="F9"/>
    </sheetView>
  </sheetViews>
  <sheetFormatPr defaultColWidth="8.85546875" defaultRowHeight="15" x14ac:dyDescent="0.25"/>
  <cols>
    <col min="1" max="1" width="21.42578125" style="276" customWidth="1"/>
    <col min="2" max="2" width="12.42578125" style="276" customWidth="1"/>
    <col min="3" max="3" width="53.85546875" style="276" customWidth="1"/>
    <col min="4" max="4" width="15.5703125" style="276" customWidth="1"/>
    <col min="5" max="5" width="16.85546875" style="276" customWidth="1"/>
    <col min="6" max="6" width="15.7109375" style="276" customWidth="1"/>
    <col min="7" max="16384" width="8.85546875" style="276"/>
  </cols>
  <sheetData>
    <row r="1" spans="1:8" ht="23.25" x14ac:dyDescent="0.35">
      <c r="A1" s="420" t="s">
        <v>69</v>
      </c>
      <c r="B1" s="420"/>
      <c r="C1" s="420"/>
      <c r="D1" s="420"/>
      <c r="E1" s="420"/>
      <c r="F1" s="298"/>
    </row>
    <row r="2" spans="1:8" ht="23.25" x14ac:dyDescent="0.35">
      <c r="A2" s="420" t="str">
        <f>'1a.Budget Grant Calculation'!A2:G2</f>
        <v>PPP School Budget 2022/23</v>
      </c>
      <c r="B2" s="420"/>
      <c r="C2" s="420"/>
      <c r="D2" s="420"/>
      <c r="E2" s="420"/>
      <c r="F2" s="298"/>
    </row>
    <row r="3" spans="1:8" ht="23.25" x14ac:dyDescent="0.35">
      <c r="B3" s="293"/>
      <c r="C3" s="294"/>
      <c r="D3" s="294"/>
      <c r="E3" s="294"/>
      <c r="F3" s="292"/>
    </row>
    <row r="4" spans="1:8" ht="23.25" x14ac:dyDescent="0.35">
      <c r="A4" s="297" t="s">
        <v>63</v>
      </c>
      <c r="B4" s="297" t="str">
        <f>'1a.Budget Grant Calculation'!B3</f>
        <v>Voluntary Secondary School</v>
      </c>
      <c r="C4" s="265"/>
      <c r="D4" s="265"/>
      <c r="E4" s="265"/>
      <c r="F4" s="293"/>
    </row>
    <row r="5" spans="1:8" ht="23.25" x14ac:dyDescent="0.35">
      <c r="A5" s="297" t="s">
        <v>258</v>
      </c>
      <c r="B5" s="297" t="str">
        <f>'1a.Budget Grant Calculation'!B4</f>
        <v>12345Q</v>
      </c>
      <c r="C5" s="295"/>
      <c r="D5" s="295"/>
      <c r="E5" s="295"/>
      <c r="F5" s="293"/>
    </row>
    <row r="6" spans="1:8" ht="23.25" x14ac:dyDescent="0.35">
      <c r="B6" s="89"/>
    </row>
    <row r="7" spans="1:8" ht="21" x14ac:dyDescent="0.35">
      <c r="A7" s="267" t="s">
        <v>306</v>
      </c>
      <c r="B7" s="267"/>
      <c r="C7" s="10"/>
      <c r="D7" s="10"/>
      <c r="E7" s="10"/>
      <c r="F7" s="10"/>
      <c r="G7" s="10"/>
      <c r="H7" s="10"/>
    </row>
    <row r="8" spans="1:8" ht="21" x14ac:dyDescent="0.35">
      <c r="A8" s="267"/>
      <c r="B8" s="267"/>
      <c r="C8" s="10"/>
      <c r="D8" s="10"/>
      <c r="E8" s="10"/>
      <c r="F8" s="10"/>
      <c r="G8" s="10"/>
      <c r="H8" s="10"/>
    </row>
    <row r="9" spans="1:8" ht="21" x14ac:dyDescent="0.35">
      <c r="A9" s="291" t="s">
        <v>360</v>
      </c>
      <c r="B9" s="291"/>
      <c r="C9" s="291"/>
      <c r="D9" s="10"/>
      <c r="E9" s="10"/>
      <c r="F9" s="10"/>
      <c r="G9" s="10"/>
      <c r="H9" s="10"/>
    </row>
    <row r="10" spans="1:8" ht="21" x14ac:dyDescent="0.35">
      <c r="A10" s="291" t="s">
        <v>281</v>
      </c>
      <c r="B10" s="291"/>
      <c r="C10" s="291"/>
      <c r="D10" s="10"/>
      <c r="E10" s="10"/>
      <c r="F10" s="10"/>
      <c r="G10" s="10"/>
      <c r="H10" s="10"/>
    </row>
    <row r="11" spans="1:8" ht="21.75" thickBot="1" x14ac:dyDescent="0.4">
      <c r="A11" s="291"/>
      <c r="B11" s="291"/>
      <c r="C11" s="291"/>
      <c r="D11" s="10"/>
      <c r="E11" s="10"/>
      <c r="F11" s="10"/>
      <c r="G11" s="10"/>
      <c r="H11" s="10"/>
    </row>
    <row r="12" spans="1:8" ht="21.75" thickBot="1" x14ac:dyDescent="0.4">
      <c r="A12" s="299" t="s">
        <v>88</v>
      </c>
      <c r="B12" s="302"/>
      <c r="C12" s="303"/>
      <c r="D12" s="10"/>
      <c r="E12" s="10"/>
      <c r="F12" s="10"/>
      <c r="G12" s="10"/>
      <c r="H12" s="10"/>
    </row>
    <row r="13" spans="1:8" ht="57" thickBot="1" x14ac:dyDescent="0.35">
      <c r="C13" s="279"/>
      <c r="D13" s="266" t="s">
        <v>269</v>
      </c>
      <c r="E13" s="266" t="s">
        <v>268</v>
      </c>
      <c r="F13" s="266" t="s">
        <v>270</v>
      </c>
    </row>
    <row r="14" spans="1:8" ht="19.5" thickBot="1" x14ac:dyDescent="0.35">
      <c r="A14" s="280" t="s">
        <v>259</v>
      </c>
      <c r="B14" s="279"/>
      <c r="C14" s="279"/>
      <c r="D14" s="301">
        <v>200</v>
      </c>
      <c r="E14" s="301">
        <v>0</v>
      </c>
      <c r="F14" s="300">
        <f>SUM(D14:E14)</f>
        <v>200</v>
      </c>
    </row>
    <row r="15" spans="1:8" ht="19.5" thickBot="1" x14ac:dyDescent="0.35">
      <c r="A15" s="279"/>
      <c r="B15" s="279"/>
      <c r="C15" s="279"/>
      <c r="D15" s="279"/>
      <c r="E15" s="279"/>
      <c r="F15" s="279"/>
    </row>
    <row r="16" spans="1:8" ht="19.5" thickBot="1" x14ac:dyDescent="0.35">
      <c r="A16" s="281" t="s">
        <v>72</v>
      </c>
      <c r="B16" s="277"/>
      <c r="C16" s="282"/>
      <c r="D16" s="283"/>
      <c r="E16" s="284"/>
      <c r="F16" s="285"/>
      <c r="G16" s="296"/>
    </row>
    <row r="17" spans="1:7" ht="18.75" x14ac:dyDescent="0.3">
      <c r="A17" s="286"/>
      <c r="B17" s="278" t="s">
        <v>271</v>
      </c>
      <c r="C17" s="286" t="s">
        <v>272</v>
      </c>
      <c r="D17" s="287"/>
      <c r="E17" s="288"/>
      <c r="F17" s="288"/>
      <c r="G17" s="296"/>
    </row>
    <row r="18" spans="1:7" ht="18.75" x14ac:dyDescent="0.3">
      <c r="A18" s="88" t="s">
        <v>260</v>
      </c>
      <c r="B18" s="279">
        <v>3281</v>
      </c>
      <c r="C18" s="289" t="s">
        <v>250</v>
      </c>
      <c r="D18" s="290">
        <f>IF(D14&lt;200,16000,D14*(32+24+24))</f>
        <v>16000</v>
      </c>
      <c r="E18" s="290">
        <f>E$14*(128+96+96)</f>
        <v>0</v>
      </c>
      <c r="F18" s="290">
        <f t="shared" ref="F18:F20" si="0">SUM(D18:E18)</f>
        <v>16000</v>
      </c>
    </row>
    <row r="19" spans="1:7" ht="18.75" x14ac:dyDescent="0.3">
      <c r="A19" s="279"/>
      <c r="B19" s="279">
        <v>3282</v>
      </c>
      <c r="C19" s="289" t="s">
        <v>261</v>
      </c>
      <c r="D19" s="290">
        <f>IF(D14&lt;200,21000, D14*105)</f>
        <v>21000</v>
      </c>
      <c r="E19" s="290"/>
      <c r="F19" s="290">
        <f t="shared" si="0"/>
        <v>21000</v>
      </c>
    </row>
    <row r="20" spans="1:7" ht="37.5" x14ac:dyDescent="0.3">
      <c r="A20" s="279"/>
      <c r="B20" s="279">
        <v>3283</v>
      </c>
      <c r="C20" s="289" t="s">
        <v>248</v>
      </c>
      <c r="D20" s="290">
        <f>IF(D14&lt;200,6600,D14*33)</f>
        <v>6600</v>
      </c>
      <c r="E20" s="290">
        <f>E$14*40</f>
        <v>0</v>
      </c>
      <c r="F20" s="290">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E6" sqref="E6"/>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24" t="s">
        <v>64</v>
      </c>
      <c r="B2" s="425"/>
      <c r="C2" s="425"/>
      <c r="D2" s="425"/>
      <c r="E2" s="425"/>
      <c r="F2" s="426"/>
    </row>
    <row r="3" spans="1:6" ht="21.75" thickBot="1" x14ac:dyDescent="0.4">
      <c r="A3" s="421" t="str">
        <f>'1a.Budget Grant Calculation'!A2:G2</f>
        <v>PPP School Budget 2022/23</v>
      </c>
      <c r="B3" s="422"/>
      <c r="C3" s="422"/>
      <c r="D3" s="422"/>
      <c r="E3" s="422"/>
      <c r="F3" s="423"/>
    </row>
    <row r="4" spans="1:6" ht="21" thickBot="1" x14ac:dyDescent="0.35">
      <c r="A4" s="53"/>
      <c r="B4" s="53"/>
      <c r="C4" s="53"/>
      <c r="D4" s="53"/>
      <c r="E4" s="53"/>
      <c r="F4" s="97"/>
    </row>
    <row r="5" spans="1:6" ht="21" customHeight="1" x14ac:dyDescent="0.3">
      <c r="A5" s="173" t="s">
        <v>119</v>
      </c>
      <c r="B5" s="449" t="str">
        <f>'1a.Budget Grant Calculation'!B3</f>
        <v>Voluntary Secondary School</v>
      </c>
      <c r="D5" s="198"/>
      <c r="E5" s="61"/>
      <c r="F5" s="98"/>
    </row>
    <row r="6" spans="1:6" ht="21" customHeight="1" thickBot="1" x14ac:dyDescent="0.35">
      <c r="A6" s="174" t="s">
        <v>120</v>
      </c>
      <c r="B6" s="197" t="str">
        <f>'1a.Budget Grant Calculation'!B4</f>
        <v>12345Q</v>
      </c>
      <c r="D6" s="198"/>
      <c r="E6" s="61"/>
      <c r="F6" s="98"/>
    </row>
    <row r="7" spans="1:6" ht="18.75" customHeight="1" x14ac:dyDescent="0.3">
      <c r="A7" s="21"/>
      <c r="B7" s="22"/>
      <c r="C7" s="14"/>
      <c r="D7" s="14"/>
      <c r="E7" s="14"/>
    </row>
    <row r="8" spans="1:6" x14ac:dyDescent="0.25">
      <c r="A8" s="199" t="s">
        <v>90</v>
      </c>
      <c r="B8" s="200"/>
      <c r="C8" s="201"/>
      <c r="D8" s="202"/>
      <c r="E8" s="203"/>
      <c r="F8" s="204"/>
    </row>
    <row r="9" spans="1:6" ht="18" customHeight="1" x14ac:dyDescent="0.25">
      <c r="A9" s="205" t="s">
        <v>91</v>
      </c>
      <c r="B9" s="206"/>
      <c r="C9" s="207"/>
      <c r="D9" s="208"/>
      <c r="E9" s="209"/>
      <c r="F9" s="210"/>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310</v>
      </c>
      <c r="C15" s="80"/>
      <c r="D15" s="80"/>
      <c r="E15" s="123"/>
      <c r="F15" s="176">
        <f>'1a.Budget Grant Calculation'!G40</f>
        <v>94963.5</v>
      </c>
    </row>
    <row r="16" spans="1:6" x14ac:dyDescent="0.25">
      <c r="A16" s="109">
        <v>3100</v>
      </c>
      <c r="B16" s="103" t="s">
        <v>3</v>
      </c>
      <c r="C16" s="304" t="s">
        <v>337</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311</v>
      </c>
      <c r="C18" s="79"/>
      <c r="D18" s="79"/>
      <c r="E18" s="122"/>
      <c r="F18" s="361"/>
      <c r="G18" s="357"/>
    </row>
    <row r="19" spans="1:7" x14ac:dyDescent="0.25">
      <c r="A19" s="115">
        <v>3150</v>
      </c>
      <c r="B19" s="101" t="s">
        <v>257</v>
      </c>
      <c r="C19" s="79"/>
      <c r="D19" s="79"/>
      <c r="E19" s="122"/>
      <c r="F19" s="176">
        <f>'1a.Budget Grant Calculation'!G37</f>
        <v>13536</v>
      </c>
    </row>
    <row r="20" spans="1:7" x14ac:dyDescent="0.25">
      <c r="A20" s="115">
        <v>3160</v>
      </c>
      <c r="B20" s="101" t="s">
        <v>312</v>
      </c>
      <c r="C20" s="79"/>
      <c r="D20" s="79"/>
      <c r="E20" s="122"/>
      <c r="F20" s="361"/>
      <c r="G20" s="357"/>
    </row>
    <row r="21" spans="1:7" x14ac:dyDescent="0.25">
      <c r="A21" s="115">
        <v>3170</v>
      </c>
      <c r="B21" s="101" t="s">
        <v>73</v>
      </c>
      <c r="C21" s="79"/>
      <c r="D21" s="79"/>
      <c r="E21" s="122"/>
      <c r="F21" s="232"/>
      <c r="G21" s="357"/>
    </row>
    <row r="22" spans="1:7" x14ac:dyDescent="0.25">
      <c r="A22" s="115">
        <v>3190</v>
      </c>
      <c r="B22" s="101" t="s">
        <v>146</v>
      </c>
      <c r="C22" s="79"/>
      <c r="D22" s="79"/>
      <c r="E22" s="122"/>
      <c r="F22" s="177">
        <f>'1a.Budget Grant Calculation'!G58</f>
        <v>0</v>
      </c>
    </row>
    <row r="23" spans="1:7" x14ac:dyDescent="0.25">
      <c r="A23" s="115">
        <v>3200</v>
      </c>
      <c r="B23" s="101" t="s">
        <v>171</v>
      </c>
      <c r="C23" s="79"/>
      <c r="D23" s="79"/>
      <c r="E23" s="122"/>
      <c r="F23" s="177">
        <f>'1a.Budget Grant Calculation'!G52</f>
        <v>1520</v>
      </c>
    </row>
    <row r="24" spans="1:7" x14ac:dyDescent="0.25">
      <c r="A24" s="115">
        <v>3210</v>
      </c>
      <c r="B24" s="101" t="s">
        <v>172</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216</v>
      </c>
      <c r="C26" s="79"/>
      <c r="D26" s="79"/>
      <c r="E26" s="122"/>
      <c r="F26" s="233"/>
    </row>
    <row r="27" spans="1:7" x14ac:dyDescent="0.25">
      <c r="A27" s="115">
        <v>3240</v>
      </c>
      <c r="B27" s="101" t="s">
        <v>256</v>
      </c>
      <c r="C27" s="79"/>
      <c r="D27" s="79"/>
      <c r="E27" s="122"/>
      <c r="F27" s="176">
        <f>'1a.Budget Grant Calculation'!G57</f>
        <v>20874</v>
      </c>
    </row>
    <row r="28" spans="1:7" x14ac:dyDescent="0.25">
      <c r="A28" s="115">
        <v>3245</v>
      </c>
      <c r="B28" s="101" t="s">
        <v>147</v>
      </c>
      <c r="C28" s="79"/>
      <c r="D28" s="79"/>
      <c r="E28" s="122"/>
      <c r="F28" s="176">
        <f>'1a.Budget Grant Calculation'!G51</f>
        <v>26</v>
      </c>
    </row>
    <row r="29" spans="1:7" x14ac:dyDescent="0.25">
      <c r="A29" s="115">
        <v>3255</v>
      </c>
      <c r="B29" s="101" t="s">
        <v>255</v>
      </c>
      <c r="C29" s="79"/>
      <c r="D29" s="79"/>
      <c r="E29" s="122"/>
      <c r="F29" s="231">
        <v>0</v>
      </c>
    </row>
    <row r="30" spans="1:7" x14ac:dyDescent="0.25">
      <c r="A30" s="115">
        <v>3260</v>
      </c>
      <c r="B30" s="101" t="s">
        <v>254</v>
      </c>
      <c r="C30" s="79"/>
      <c r="D30" s="79"/>
      <c r="E30" s="122"/>
      <c r="F30" s="231"/>
    </row>
    <row r="31" spans="1:7" x14ac:dyDescent="0.25">
      <c r="A31" s="115">
        <v>3275</v>
      </c>
      <c r="B31" s="101" t="s">
        <v>253</v>
      </c>
      <c r="C31" s="79"/>
      <c r="D31" s="79"/>
      <c r="E31" s="122"/>
      <c r="F31" s="232">
        <v>0</v>
      </c>
    </row>
    <row r="32" spans="1:7" x14ac:dyDescent="0.25">
      <c r="A32" s="115">
        <v>3276</v>
      </c>
      <c r="B32" s="101" t="s">
        <v>252</v>
      </c>
      <c r="C32" s="79"/>
      <c r="D32" s="79"/>
      <c r="E32" s="122"/>
      <c r="F32" s="264"/>
    </row>
    <row r="33" spans="1:7" x14ac:dyDescent="0.25">
      <c r="A33" s="115">
        <v>3277</v>
      </c>
      <c r="B33" s="101" t="s">
        <v>362</v>
      </c>
      <c r="C33" s="79"/>
      <c r="D33" s="79"/>
      <c r="E33" s="122"/>
      <c r="F33" s="264"/>
    </row>
    <row r="34" spans="1:7" x14ac:dyDescent="0.25">
      <c r="A34" s="115">
        <v>3280</v>
      </c>
      <c r="B34" s="101" t="s">
        <v>251</v>
      </c>
      <c r="C34" s="79"/>
      <c r="D34" s="79"/>
      <c r="E34" s="122"/>
      <c r="F34" s="264"/>
    </row>
    <row r="35" spans="1:7" x14ac:dyDescent="0.25">
      <c r="A35" s="115">
        <v>3281</v>
      </c>
      <c r="B35" s="101" t="s">
        <v>250</v>
      </c>
      <c r="C35" s="79"/>
      <c r="D35" s="79"/>
      <c r="E35" s="122"/>
      <c r="F35" s="177">
        <f>'1b. Grants-Covid -19'!F18</f>
        <v>16000</v>
      </c>
    </row>
    <row r="36" spans="1:7" x14ac:dyDescent="0.25">
      <c r="A36" s="115">
        <v>3282</v>
      </c>
      <c r="B36" s="101" t="s">
        <v>249</v>
      </c>
      <c r="C36" s="79"/>
      <c r="D36" s="79"/>
      <c r="E36" s="122"/>
      <c r="F36" s="177">
        <f>'1b. Grants-Covid -19'!F19</f>
        <v>21000</v>
      </c>
    </row>
    <row r="37" spans="1:7" x14ac:dyDescent="0.25">
      <c r="A37" s="115">
        <v>3283</v>
      </c>
      <c r="B37" s="101" t="s">
        <v>248</v>
      </c>
      <c r="C37" s="79"/>
      <c r="D37" s="79"/>
      <c r="E37" s="122"/>
      <c r="F37" s="177">
        <f>'1b. Grants-Covid -19'!F20</f>
        <v>6600</v>
      </c>
    </row>
    <row r="38" spans="1:7" x14ac:dyDescent="0.25">
      <c r="A38" s="115">
        <v>3284</v>
      </c>
      <c r="B38" s="101" t="s">
        <v>247</v>
      </c>
      <c r="C38" s="79"/>
      <c r="D38" s="79"/>
      <c r="E38" s="122"/>
      <c r="F38" s="264"/>
    </row>
    <row r="39" spans="1:7" x14ac:dyDescent="0.25">
      <c r="A39" s="115">
        <v>3285</v>
      </c>
      <c r="B39" s="101" t="s">
        <v>246</v>
      </c>
      <c r="C39" s="79"/>
      <c r="D39" s="79"/>
      <c r="E39" s="122"/>
      <c r="F39" s="264"/>
    </row>
    <row r="40" spans="1:7" x14ac:dyDescent="0.25">
      <c r="A40" s="115">
        <v>3286</v>
      </c>
      <c r="B40" s="101" t="s">
        <v>245</v>
      </c>
      <c r="C40" s="79"/>
      <c r="D40" s="79"/>
      <c r="E40" s="122"/>
      <c r="F40" s="264"/>
    </row>
    <row r="41" spans="1:7" x14ac:dyDescent="0.25">
      <c r="A41" s="115">
        <v>3287</v>
      </c>
      <c r="B41" s="101" t="s">
        <v>244</v>
      </c>
      <c r="C41" s="79"/>
      <c r="D41" s="79"/>
      <c r="E41" s="122"/>
      <c r="F41" s="264"/>
    </row>
    <row r="42" spans="1:7" x14ac:dyDescent="0.25">
      <c r="A42" s="115">
        <v>3290</v>
      </c>
      <c r="B42" s="101" t="s">
        <v>313</v>
      </c>
      <c r="C42" s="79"/>
      <c r="D42" s="79"/>
      <c r="E42" s="122"/>
      <c r="F42" s="178">
        <f>'1a.Budget Grant Calculation'!G63</f>
        <v>0</v>
      </c>
    </row>
    <row r="43" spans="1:7" x14ac:dyDescent="0.25">
      <c r="A43" s="115">
        <v>3293</v>
      </c>
      <c r="B43" s="101" t="s">
        <v>314</v>
      </c>
      <c r="C43" s="79"/>
      <c r="D43" s="79"/>
      <c r="E43" s="122"/>
      <c r="F43" s="362"/>
      <c r="G43" s="357"/>
    </row>
    <row r="44" spans="1:7" ht="15.75" thickBot="1" x14ac:dyDescent="0.3">
      <c r="A44" s="115">
        <v>3294</v>
      </c>
      <c r="B44" s="101" t="s">
        <v>153</v>
      </c>
      <c r="C44" s="79"/>
      <c r="D44" s="79"/>
      <c r="E44" s="122"/>
      <c r="F44" s="232">
        <v>0</v>
      </c>
    </row>
    <row r="45" spans="1:7" ht="15.75" thickBot="1" x14ac:dyDescent="0.3">
      <c r="A45" s="120" t="s">
        <v>89</v>
      </c>
      <c r="B45" s="119"/>
      <c r="C45" s="116"/>
      <c r="D45" s="116"/>
      <c r="E45" s="117"/>
      <c r="F45" s="139">
        <f>SUM(F14:F44)</f>
        <v>334935.5</v>
      </c>
    </row>
    <row r="46" spans="1:7" x14ac:dyDescent="0.25">
      <c r="A46" s="115">
        <v>3295</v>
      </c>
      <c r="B46" s="101" t="s">
        <v>243</v>
      </c>
      <c r="C46" s="79"/>
      <c r="D46" s="79"/>
      <c r="E46" s="122"/>
      <c r="F46" s="257"/>
    </row>
    <row r="47" spans="1:7" x14ac:dyDescent="0.25">
      <c r="A47" s="115">
        <v>3296</v>
      </c>
      <c r="B47" s="101" t="s">
        <v>148</v>
      </c>
      <c r="C47" s="79"/>
      <c r="D47" s="79"/>
      <c r="E47" s="122"/>
      <c r="F47" s="244"/>
    </row>
    <row r="48" spans="1:7" x14ac:dyDescent="0.25">
      <c r="A48" s="115">
        <v>3297</v>
      </c>
      <c r="B48" s="101" t="s">
        <v>149</v>
      </c>
      <c r="C48" s="79"/>
      <c r="D48" s="79"/>
      <c r="E48" s="122"/>
      <c r="F48" s="244"/>
    </row>
    <row r="49" spans="1:6" x14ac:dyDescent="0.25">
      <c r="A49" s="115">
        <v>3298</v>
      </c>
      <c r="B49" s="101" t="s">
        <v>150</v>
      </c>
      <c r="C49" s="79"/>
      <c r="D49" s="79"/>
      <c r="E49" s="122"/>
      <c r="F49" s="244"/>
    </row>
    <row r="50" spans="1:6" x14ac:dyDescent="0.25">
      <c r="A50" s="115">
        <v>3299</v>
      </c>
      <c r="B50" s="101" t="s">
        <v>151</v>
      </c>
      <c r="C50" s="79"/>
      <c r="D50" s="79"/>
      <c r="E50" s="122"/>
      <c r="F50" s="244"/>
    </row>
    <row r="51" spans="1:6" x14ac:dyDescent="0.25">
      <c r="A51" s="245" t="s">
        <v>152</v>
      </c>
      <c r="B51" s="245"/>
      <c r="C51" s="245"/>
      <c r="D51" s="245"/>
      <c r="E51" s="246"/>
      <c r="F51" s="219">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282</v>
      </c>
      <c r="C54" s="82"/>
      <c r="D54" s="80"/>
      <c r="E54" s="123"/>
      <c r="F54" s="129"/>
    </row>
    <row r="55" spans="1:6" x14ac:dyDescent="0.25">
      <c r="A55" s="109">
        <v>3310</v>
      </c>
      <c r="B55" s="107" t="s">
        <v>154</v>
      </c>
      <c r="C55" s="85"/>
      <c r="D55" s="79"/>
      <c r="E55" s="122"/>
      <c r="F55" s="131"/>
    </row>
    <row r="56" spans="1:6" x14ac:dyDescent="0.25">
      <c r="A56" s="109">
        <v>3330</v>
      </c>
      <c r="B56" s="103" t="s">
        <v>283</v>
      </c>
      <c r="C56" s="82"/>
      <c r="D56" s="80"/>
      <c r="E56" s="123"/>
      <c r="F56" s="129"/>
    </row>
    <row r="57" spans="1:6" x14ac:dyDescent="0.25">
      <c r="A57" s="109">
        <v>3335</v>
      </c>
      <c r="B57" s="104" t="s">
        <v>284</v>
      </c>
      <c r="C57" s="82"/>
      <c r="D57" s="80"/>
      <c r="E57" s="123"/>
      <c r="F57" s="131"/>
    </row>
    <row r="58" spans="1:6" x14ac:dyDescent="0.25">
      <c r="A58" s="109">
        <v>3350</v>
      </c>
      <c r="B58" s="105" t="s">
        <v>217</v>
      </c>
      <c r="C58" s="82"/>
      <c r="D58" s="80"/>
      <c r="E58" s="123"/>
      <c r="F58" s="129"/>
    </row>
    <row r="59" spans="1:6" x14ac:dyDescent="0.25">
      <c r="A59" s="109">
        <v>3370</v>
      </c>
      <c r="B59" s="105" t="s">
        <v>173</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315</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316</v>
      </c>
      <c r="C66" s="82"/>
      <c r="D66" s="80"/>
      <c r="E66" s="123"/>
      <c r="F66" s="131"/>
    </row>
    <row r="67" spans="1:6" x14ac:dyDescent="0.25">
      <c r="A67" s="109">
        <v>3450</v>
      </c>
      <c r="B67" s="103" t="s">
        <v>174</v>
      </c>
      <c r="C67" s="82"/>
      <c r="D67" s="80"/>
      <c r="E67" s="123"/>
      <c r="F67" s="129"/>
    </row>
    <row r="68" spans="1:6" x14ac:dyDescent="0.25">
      <c r="A68" s="109">
        <v>3460</v>
      </c>
      <c r="B68" s="103" t="s">
        <v>317</v>
      </c>
      <c r="C68" s="82"/>
      <c r="D68" s="80"/>
      <c r="E68" s="123"/>
      <c r="F68" s="131"/>
    </row>
    <row r="69" spans="1:6" x14ac:dyDescent="0.25">
      <c r="A69" s="109">
        <v>3490</v>
      </c>
      <c r="B69" s="103" t="s">
        <v>155</v>
      </c>
      <c r="C69" s="82"/>
      <c r="D69" s="80"/>
      <c r="E69" s="123"/>
      <c r="F69" s="131"/>
    </row>
    <row r="70" spans="1:6" x14ac:dyDescent="0.25">
      <c r="A70" s="109">
        <v>3495</v>
      </c>
      <c r="B70" s="104" t="s">
        <v>79</v>
      </c>
      <c r="C70" s="82"/>
      <c r="D70" s="82"/>
      <c r="E70" s="126"/>
      <c r="F70" s="129"/>
    </row>
    <row r="71" spans="1:6" x14ac:dyDescent="0.25">
      <c r="A71" s="109">
        <v>3500</v>
      </c>
      <c r="B71" s="105" t="s">
        <v>175</v>
      </c>
      <c r="C71" s="82"/>
      <c r="D71" s="82"/>
      <c r="E71" s="126"/>
      <c r="F71" s="131"/>
    </row>
    <row r="72" spans="1:6" x14ac:dyDescent="0.25">
      <c r="A72" s="109">
        <v>3510</v>
      </c>
      <c r="B72" s="105" t="s">
        <v>9</v>
      </c>
      <c r="C72" s="82"/>
      <c r="D72" s="80"/>
      <c r="E72" s="123"/>
      <c r="F72" s="129"/>
    </row>
    <row r="73" spans="1:6" x14ac:dyDescent="0.25">
      <c r="A73" s="109">
        <v>3520</v>
      </c>
      <c r="B73" s="105" t="s">
        <v>176</v>
      </c>
      <c r="C73" s="82"/>
      <c r="D73" s="80"/>
      <c r="E73" s="123"/>
      <c r="F73" s="131"/>
    </row>
    <row r="74" spans="1:6" x14ac:dyDescent="0.25">
      <c r="A74" s="109">
        <v>3530</v>
      </c>
      <c r="B74" s="105" t="s">
        <v>177</v>
      </c>
      <c r="C74" s="82"/>
      <c r="D74" s="80"/>
      <c r="E74" s="123"/>
      <c r="F74" s="129"/>
    </row>
    <row r="75" spans="1:6" x14ac:dyDescent="0.25">
      <c r="A75" s="109">
        <v>3535</v>
      </c>
      <c r="B75" s="104" t="s">
        <v>178</v>
      </c>
      <c r="C75" s="82"/>
      <c r="D75" s="80"/>
      <c r="E75" s="123"/>
      <c r="F75" s="131"/>
    </row>
    <row r="76" spans="1:6" x14ac:dyDescent="0.25">
      <c r="A76" s="109">
        <v>3550</v>
      </c>
      <c r="B76" s="103" t="s">
        <v>80</v>
      </c>
      <c r="C76" s="82"/>
      <c r="D76" s="80"/>
      <c r="E76" s="123"/>
      <c r="F76" s="129"/>
    </row>
    <row r="77" spans="1:6" x14ac:dyDescent="0.25">
      <c r="A77" s="109">
        <v>3570</v>
      </c>
      <c r="B77" s="106" t="s">
        <v>179</v>
      </c>
      <c r="C77" s="83"/>
      <c r="D77" s="84"/>
      <c r="E77" s="125"/>
      <c r="F77" s="131"/>
    </row>
    <row r="78" spans="1:6" x14ac:dyDescent="0.25">
      <c r="A78" s="109">
        <v>3574</v>
      </c>
      <c r="B78" s="105" t="s">
        <v>156</v>
      </c>
      <c r="C78" s="82"/>
      <c r="D78" s="80"/>
      <c r="E78" s="123"/>
      <c r="F78" s="129"/>
    </row>
    <row r="79" spans="1:6" x14ac:dyDescent="0.25">
      <c r="A79" s="109">
        <v>3575</v>
      </c>
      <c r="B79" s="104" t="s">
        <v>157</v>
      </c>
      <c r="C79" s="82"/>
      <c r="D79" s="80"/>
      <c r="E79" s="123"/>
      <c r="F79" s="131"/>
    </row>
    <row r="80" spans="1:6" ht="15.75" thickBot="1" x14ac:dyDescent="0.3">
      <c r="A80" s="247" t="s">
        <v>96</v>
      </c>
      <c r="B80" s="248"/>
      <c r="C80" s="249"/>
      <c r="D80" s="249"/>
      <c r="E80" s="250"/>
      <c r="F80" s="251">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242</v>
      </c>
      <c r="C83" s="79"/>
      <c r="D83" s="79"/>
      <c r="E83" s="122"/>
      <c r="F83" s="134"/>
    </row>
    <row r="84" spans="1:6" x14ac:dyDescent="0.25">
      <c r="A84" s="115">
        <v>3700</v>
      </c>
      <c r="B84" s="101" t="s">
        <v>180</v>
      </c>
      <c r="C84" s="79"/>
      <c r="D84" s="79"/>
      <c r="E84" s="122"/>
      <c r="F84" s="135"/>
    </row>
    <row r="85" spans="1:6" x14ac:dyDescent="0.25">
      <c r="A85" s="115">
        <v>3770</v>
      </c>
      <c r="B85" s="101" t="s">
        <v>181</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158</v>
      </c>
      <c r="C88" s="79"/>
      <c r="D88" s="79"/>
      <c r="E88" s="122"/>
      <c r="F88" s="134"/>
    </row>
    <row r="89" spans="1:6" x14ac:dyDescent="0.25">
      <c r="A89" s="115">
        <v>3852</v>
      </c>
      <c r="B89" s="101" t="s">
        <v>160</v>
      </c>
      <c r="C89" s="79"/>
      <c r="D89" s="79"/>
      <c r="E89" s="122"/>
      <c r="F89" s="135"/>
    </row>
    <row r="90" spans="1:6" x14ac:dyDescent="0.25">
      <c r="A90" s="115">
        <v>3853</v>
      </c>
      <c r="B90" s="101" t="s">
        <v>159</v>
      </c>
      <c r="C90" s="79"/>
      <c r="D90" s="79"/>
      <c r="E90" s="122"/>
      <c r="F90" s="134"/>
    </row>
    <row r="91" spans="1:6" ht="15.75" thickBot="1" x14ac:dyDescent="0.3">
      <c r="A91" s="247" t="s">
        <v>97</v>
      </c>
      <c r="B91" s="248"/>
      <c r="C91" s="249"/>
      <c r="D91" s="249"/>
      <c r="E91" s="250"/>
      <c r="F91" s="251">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285</v>
      </c>
      <c r="C99" s="79"/>
      <c r="D99" s="79"/>
      <c r="E99" s="122"/>
      <c r="F99" s="131"/>
    </row>
    <row r="100" spans="1:7" x14ac:dyDescent="0.25">
      <c r="A100" s="115">
        <v>4111</v>
      </c>
      <c r="B100" s="101" t="s">
        <v>286</v>
      </c>
      <c r="C100" s="79"/>
      <c r="D100" s="79"/>
      <c r="E100" s="122"/>
      <c r="F100" s="131"/>
    </row>
    <row r="101" spans="1:7" x14ac:dyDescent="0.25">
      <c r="A101" s="115">
        <v>4112</v>
      </c>
      <c r="B101" s="101" t="s">
        <v>241</v>
      </c>
      <c r="C101" s="79"/>
      <c r="D101" s="79"/>
      <c r="E101" s="122"/>
      <c r="F101" s="131"/>
    </row>
    <row r="102" spans="1:7" x14ac:dyDescent="0.25">
      <c r="A102" s="115">
        <v>4150</v>
      </c>
      <c r="B102" s="101" t="s">
        <v>262</v>
      </c>
      <c r="C102" s="79"/>
      <c r="D102" s="79"/>
      <c r="E102" s="122"/>
      <c r="F102" s="305">
        <f>F27</f>
        <v>20874</v>
      </c>
    </row>
    <row r="103" spans="1:7" x14ac:dyDescent="0.25">
      <c r="A103" s="115">
        <v>4155</v>
      </c>
      <c r="B103" s="101" t="s">
        <v>228</v>
      </c>
      <c r="C103" s="79"/>
      <c r="D103" s="79"/>
      <c r="E103" s="122"/>
      <c r="F103" s="131">
        <f>F29</f>
        <v>0</v>
      </c>
      <c r="G103" s="357"/>
    </row>
    <row r="104" spans="1:7" x14ac:dyDescent="0.25">
      <c r="A104" s="115">
        <v>4170</v>
      </c>
      <c r="B104" s="364" t="s">
        <v>418</v>
      </c>
      <c r="C104" s="79"/>
      <c r="D104" s="79"/>
      <c r="E104" s="122"/>
      <c r="F104" s="131"/>
    </row>
    <row r="105" spans="1:7" x14ac:dyDescent="0.25">
      <c r="A105" s="115">
        <v>4180</v>
      </c>
      <c r="B105" s="101" t="s">
        <v>240</v>
      </c>
      <c r="C105" s="79"/>
      <c r="D105" s="79"/>
      <c r="E105" s="122"/>
      <c r="F105" s="131"/>
    </row>
    <row r="106" spans="1:7" x14ac:dyDescent="0.25">
      <c r="A106" s="115">
        <v>4181</v>
      </c>
      <c r="B106" s="101" t="s">
        <v>318</v>
      </c>
      <c r="C106" s="79"/>
      <c r="D106" s="79"/>
      <c r="E106" s="122"/>
      <c r="F106" s="131"/>
    </row>
    <row r="107" spans="1:7" x14ac:dyDescent="0.25">
      <c r="A107" s="115">
        <v>4190</v>
      </c>
      <c r="B107" s="101" t="s">
        <v>218</v>
      </c>
      <c r="C107" s="79"/>
      <c r="D107" s="79"/>
      <c r="E107" s="122"/>
      <c r="F107" s="131"/>
    </row>
    <row r="108" spans="1:7" x14ac:dyDescent="0.25">
      <c r="A108" s="115">
        <v>4196</v>
      </c>
      <c r="B108" s="101" t="s">
        <v>161</v>
      </c>
      <c r="C108" s="79"/>
      <c r="D108" s="79"/>
      <c r="E108" s="122"/>
      <c r="F108" s="322">
        <f>F44</f>
        <v>0</v>
      </c>
      <c r="G108" s="357"/>
    </row>
    <row r="109" spans="1:7" x14ac:dyDescent="0.25">
      <c r="A109" s="412">
        <v>4197</v>
      </c>
      <c r="B109" s="411" t="s">
        <v>239</v>
      </c>
      <c r="C109" s="315"/>
      <c r="D109" s="315"/>
      <c r="E109" s="319"/>
      <c r="F109" s="325">
        <f>F41</f>
        <v>0</v>
      </c>
    </row>
    <row r="110" spans="1:7" x14ac:dyDescent="0.25">
      <c r="A110" s="413">
        <v>4198</v>
      </c>
      <c r="B110" s="337" t="s">
        <v>319</v>
      </c>
      <c r="C110" s="318"/>
      <c r="D110" s="318"/>
      <c r="E110" s="320"/>
      <c r="F110" s="323"/>
    </row>
    <row r="111" spans="1:7" ht="15.75" thickBot="1" x14ac:dyDescent="0.3">
      <c r="A111" s="414">
        <v>4199</v>
      </c>
      <c r="B111" s="338" t="s">
        <v>320</v>
      </c>
      <c r="C111" s="314"/>
      <c r="D111" s="314"/>
      <c r="E111" s="321"/>
      <c r="F111" s="324"/>
    </row>
    <row r="112" spans="1:7" ht="15.75" thickBot="1" x14ac:dyDescent="0.3">
      <c r="A112" s="252" t="s">
        <v>110</v>
      </c>
      <c r="B112" s="253"/>
      <c r="C112" s="253"/>
      <c r="D112" s="253"/>
      <c r="E112" s="253"/>
      <c r="F112" s="243">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287</v>
      </c>
      <c r="C115" s="79"/>
      <c r="D115" s="79"/>
      <c r="E115" s="122"/>
      <c r="F115" s="136"/>
    </row>
    <row r="116" spans="1:6" x14ac:dyDescent="0.25">
      <c r="A116" s="115">
        <v>4330</v>
      </c>
      <c r="B116" s="101" t="s">
        <v>183</v>
      </c>
      <c r="C116" s="79"/>
      <c r="D116" s="79"/>
      <c r="E116" s="122"/>
      <c r="F116" s="137"/>
    </row>
    <row r="117" spans="1:6" x14ac:dyDescent="0.25">
      <c r="A117" s="115">
        <v>4350</v>
      </c>
      <c r="B117" s="101" t="s">
        <v>184</v>
      </c>
      <c r="C117" s="79"/>
      <c r="D117" s="79"/>
      <c r="E117" s="122"/>
      <c r="F117" s="136"/>
    </row>
    <row r="118" spans="1:6" x14ac:dyDescent="0.25">
      <c r="A118" s="115">
        <v>4370</v>
      </c>
      <c r="B118" s="101" t="s">
        <v>185</v>
      </c>
      <c r="C118" s="79"/>
      <c r="D118" s="79"/>
      <c r="E118" s="122"/>
      <c r="F118" s="137"/>
    </row>
    <row r="119" spans="1:6" x14ac:dyDescent="0.25">
      <c r="A119" s="115">
        <v>4390</v>
      </c>
      <c r="B119" s="101" t="s">
        <v>186</v>
      </c>
      <c r="C119" s="79"/>
      <c r="D119" s="79"/>
      <c r="E119" s="122"/>
      <c r="F119" s="136"/>
    </row>
    <row r="120" spans="1:6" x14ac:dyDescent="0.25">
      <c r="A120" s="115">
        <v>4410</v>
      </c>
      <c r="B120" s="101" t="s">
        <v>363</v>
      </c>
      <c r="C120" s="79"/>
      <c r="D120" s="79"/>
      <c r="E120" s="122"/>
      <c r="F120" s="137"/>
    </row>
    <row r="121" spans="1:6" x14ac:dyDescent="0.25">
      <c r="A121" s="115">
        <v>4420</v>
      </c>
      <c r="B121" s="101" t="s">
        <v>321</v>
      </c>
      <c r="C121" s="79"/>
      <c r="D121" s="79"/>
      <c r="E121" s="122"/>
      <c r="F121" s="137"/>
    </row>
    <row r="122" spans="1:6" x14ac:dyDescent="0.25">
      <c r="A122" s="115">
        <v>4430</v>
      </c>
      <c r="B122" s="101" t="s">
        <v>187</v>
      </c>
      <c r="C122" s="79"/>
      <c r="D122" s="79"/>
      <c r="E122" s="122"/>
      <c r="F122" s="136"/>
    </row>
    <row r="123" spans="1:6" x14ac:dyDescent="0.25">
      <c r="A123" s="115">
        <v>4450</v>
      </c>
      <c r="B123" s="101" t="s">
        <v>188</v>
      </c>
      <c r="C123" s="79"/>
      <c r="D123" s="79"/>
      <c r="E123" s="122"/>
      <c r="F123" s="137"/>
    </row>
    <row r="124" spans="1:6" x14ac:dyDescent="0.25">
      <c r="A124" s="115">
        <v>4470</v>
      </c>
      <c r="B124" s="101" t="s">
        <v>189</v>
      </c>
      <c r="C124" s="79"/>
      <c r="D124" s="79"/>
      <c r="E124" s="122"/>
      <c r="F124" s="136"/>
    </row>
    <row r="125" spans="1:6" x14ac:dyDescent="0.25">
      <c r="A125" s="115">
        <v>4490</v>
      </c>
      <c r="B125" s="101" t="s">
        <v>190</v>
      </c>
      <c r="C125" s="79"/>
      <c r="D125" s="79"/>
      <c r="E125" s="122"/>
      <c r="F125" s="137"/>
    </row>
    <row r="126" spans="1:6" x14ac:dyDescent="0.25">
      <c r="A126" s="115">
        <v>4550</v>
      </c>
      <c r="B126" s="101" t="s">
        <v>191</v>
      </c>
      <c r="C126" s="79"/>
      <c r="D126" s="79"/>
      <c r="E126" s="122"/>
      <c r="F126" s="136"/>
    </row>
    <row r="127" spans="1:6" x14ac:dyDescent="0.25">
      <c r="A127" s="115">
        <v>4570</v>
      </c>
      <c r="B127" s="101" t="s">
        <v>192</v>
      </c>
      <c r="C127" s="79"/>
      <c r="D127" s="79"/>
      <c r="E127" s="122"/>
      <c r="F127" s="137"/>
    </row>
    <row r="128" spans="1:6" x14ac:dyDescent="0.25">
      <c r="A128" s="115">
        <v>4590</v>
      </c>
      <c r="B128" s="101" t="s">
        <v>219</v>
      </c>
      <c r="C128" s="79"/>
      <c r="D128" s="79"/>
      <c r="E128" s="122"/>
      <c r="F128" s="136"/>
    </row>
    <row r="129" spans="1:7" x14ac:dyDescent="0.25">
      <c r="A129" s="115">
        <v>4610</v>
      </c>
      <c r="B129" s="101" t="s">
        <v>193</v>
      </c>
      <c r="C129" s="79"/>
      <c r="D129" s="79"/>
      <c r="E129" s="122"/>
      <c r="F129" s="137"/>
    </row>
    <row r="130" spans="1:7" x14ac:dyDescent="0.25">
      <c r="A130" s="115">
        <v>4620</v>
      </c>
      <c r="B130" s="101" t="s">
        <v>194</v>
      </c>
      <c r="C130" s="79"/>
      <c r="D130" s="79"/>
      <c r="E130" s="122"/>
      <c r="F130" s="136"/>
    </row>
    <row r="131" spans="1:7" x14ac:dyDescent="0.25">
      <c r="A131" s="115">
        <v>4630</v>
      </c>
      <c r="B131" s="101" t="s">
        <v>288</v>
      </c>
      <c r="C131" s="79"/>
      <c r="D131" s="79"/>
      <c r="E131" s="122"/>
      <c r="F131" s="137"/>
    </row>
    <row r="132" spans="1:7" x14ac:dyDescent="0.25">
      <c r="A132" s="115">
        <v>4635</v>
      </c>
      <c r="B132" s="101" t="s">
        <v>322</v>
      </c>
      <c r="C132" s="79"/>
      <c r="D132" s="79"/>
      <c r="E132" s="122"/>
      <c r="F132" s="137"/>
    </row>
    <row r="133" spans="1:7" x14ac:dyDescent="0.25">
      <c r="A133" s="115">
        <v>4640</v>
      </c>
      <c r="B133" s="101" t="s">
        <v>195</v>
      </c>
      <c r="C133" s="79"/>
      <c r="D133" s="79"/>
      <c r="E133" s="122"/>
      <c r="F133" s="136"/>
    </row>
    <row r="134" spans="1:7" x14ac:dyDescent="0.25">
      <c r="A134" s="115">
        <v>4650</v>
      </c>
      <c r="B134" s="101" t="s">
        <v>196</v>
      </c>
      <c r="C134" s="79"/>
      <c r="D134" s="79"/>
      <c r="E134" s="122"/>
      <c r="F134" s="137"/>
    </row>
    <row r="135" spans="1:7" x14ac:dyDescent="0.25">
      <c r="A135" s="115">
        <v>4670</v>
      </c>
      <c r="B135" s="101" t="s">
        <v>289</v>
      </c>
      <c r="C135" s="79"/>
      <c r="D135" s="79"/>
      <c r="E135" s="122"/>
      <c r="F135" s="136"/>
    </row>
    <row r="136" spans="1:7" x14ac:dyDescent="0.25">
      <c r="A136" s="115">
        <v>4671</v>
      </c>
      <c r="B136" s="101" t="s">
        <v>220</v>
      </c>
      <c r="C136" s="79"/>
      <c r="D136" s="79"/>
      <c r="E136" s="122"/>
      <c r="F136" s="137"/>
    </row>
    <row r="137" spans="1:7" x14ac:dyDescent="0.25">
      <c r="A137" s="115">
        <v>4690</v>
      </c>
      <c r="B137" s="101" t="s">
        <v>290</v>
      </c>
      <c r="C137" s="79"/>
      <c r="D137" s="79"/>
      <c r="E137" s="122"/>
      <c r="F137" s="136"/>
    </row>
    <row r="138" spans="1:7" x14ac:dyDescent="0.25">
      <c r="A138" s="115">
        <v>4710</v>
      </c>
      <c r="B138" s="101" t="s">
        <v>197</v>
      </c>
      <c r="C138" s="79"/>
      <c r="D138" s="79"/>
      <c r="E138" s="122"/>
      <c r="F138" s="137"/>
    </row>
    <row r="139" spans="1:7" x14ac:dyDescent="0.25">
      <c r="A139" s="115">
        <v>4720</v>
      </c>
      <c r="B139" s="101" t="s">
        <v>198</v>
      </c>
      <c r="C139" s="79"/>
      <c r="D139" s="79"/>
      <c r="E139" s="122"/>
      <c r="F139" s="136"/>
    </row>
    <row r="140" spans="1:7" x14ac:dyDescent="0.25">
      <c r="A140" s="115">
        <v>4730</v>
      </c>
      <c r="B140" s="101" t="s">
        <v>291</v>
      </c>
      <c r="C140" s="79"/>
      <c r="D140" s="79"/>
      <c r="E140" s="122"/>
      <c r="F140" s="307">
        <f>F19</f>
        <v>13536</v>
      </c>
      <c r="G140" s="357"/>
    </row>
    <row r="141" spans="1:7" x14ac:dyDescent="0.25">
      <c r="A141" s="115">
        <v>4740</v>
      </c>
      <c r="B141" s="101" t="s">
        <v>199</v>
      </c>
      <c r="C141" s="79"/>
      <c r="D141" s="79"/>
      <c r="E141" s="122"/>
      <c r="F141" s="136"/>
    </row>
    <row r="142" spans="1:7" x14ac:dyDescent="0.25">
      <c r="A142" s="115">
        <v>4741</v>
      </c>
      <c r="B142" s="101" t="s">
        <v>323</v>
      </c>
      <c r="C142" s="79"/>
      <c r="D142" s="79"/>
      <c r="E142" s="122"/>
      <c r="F142" s="137"/>
    </row>
    <row r="143" spans="1:7" x14ac:dyDescent="0.25">
      <c r="A143" s="115">
        <v>4750</v>
      </c>
      <c r="B143" s="101" t="s">
        <v>200</v>
      </c>
      <c r="C143" s="79"/>
      <c r="D143" s="79"/>
      <c r="E143" s="122"/>
      <c r="F143" s="137"/>
    </row>
    <row r="144" spans="1:7" x14ac:dyDescent="0.25">
      <c r="A144" s="115">
        <v>4760</v>
      </c>
      <c r="B144" s="101" t="s">
        <v>201</v>
      </c>
      <c r="C144" s="79"/>
      <c r="D144" s="79"/>
      <c r="E144" s="122"/>
      <c r="F144" s="136"/>
    </row>
    <row r="145" spans="1:6" x14ac:dyDescent="0.25">
      <c r="A145" s="115">
        <v>4770</v>
      </c>
      <c r="B145" s="101" t="s">
        <v>202</v>
      </c>
      <c r="C145" s="79"/>
      <c r="D145" s="79"/>
      <c r="E145" s="122"/>
      <c r="F145" s="137"/>
    </row>
    <row r="146" spans="1:6" x14ac:dyDescent="0.25">
      <c r="A146" s="115">
        <v>4780</v>
      </c>
      <c r="B146" s="101" t="s">
        <v>203</v>
      </c>
      <c r="C146" s="79"/>
      <c r="D146" s="79"/>
      <c r="E146" s="122"/>
      <c r="F146" s="136"/>
    </row>
    <row r="147" spans="1:6" x14ac:dyDescent="0.25">
      <c r="A147" s="115">
        <v>4810</v>
      </c>
      <c r="B147" s="101" t="s">
        <v>204</v>
      </c>
      <c r="C147" s="79"/>
      <c r="D147" s="79"/>
      <c r="E147" s="122"/>
      <c r="F147" s="137"/>
    </row>
    <row r="148" spans="1:6" x14ac:dyDescent="0.25">
      <c r="A148" s="115">
        <v>4815</v>
      </c>
      <c r="B148" s="101" t="s">
        <v>439</v>
      </c>
      <c r="C148" s="79"/>
      <c r="D148" s="79"/>
      <c r="E148" s="122"/>
      <c r="F148" s="136"/>
    </row>
    <row r="149" spans="1:6" x14ac:dyDescent="0.25">
      <c r="A149" s="115">
        <v>4850</v>
      </c>
      <c r="B149" s="101" t="s">
        <v>205</v>
      </c>
      <c r="C149" s="79"/>
      <c r="D149" s="79"/>
      <c r="E149" s="122"/>
      <c r="F149" s="137"/>
    </row>
    <row r="150" spans="1:6" x14ac:dyDescent="0.25">
      <c r="A150" s="115">
        <v>4909</v>
      </c>
      <c r="B150" s="101" t="s">
        <v>361</v>
      </c>
      <c r="C150" s="79"/>
      <c r="D150" s="79"/>
      <c r="E150" s="122"/>
      <c r="F150" s="137"/>
    </row>
    <row r="151" spans="1:6" x14ac:dyDescent="0.25">
      <c r="A151" s="115">
        <v>4910</v>
      </c>
      <c r="B151" s="364" t="s">
        <v>440</v>
      </c>
      <c r="C151" s="79"/>
      <c r="D151" s="79"/>
      <c r="E151" s="122"/>
      <c r="F151" s="136"/>
    </row>
    <row r="152" spans="1:6" x14ac:dyDescent="0.25">
      <c r="A152" s="115">
        <v>4911</v>
      </c>
      <c r="B152" s="101" t="s">
        <v>221</v>
      </c>
      <c r="C152" s="79"/>
      <c r="D152" s="79"/>
      <c r="E152" s="122"/>
      <c r="F152" s="137"/>
    </row>
    <row r="153" spans="1:6" x14ac:dyDescent="0.25">
      <c r="A153" s="115">
        <v>4912</v>
      </c>
      <c r="B153" s="101" t="s">
        <v>324</v>
      </c>
      <c r="C153" s="79"/>
      <c r="D153" s="79"/>
      <c r="E153" s="122"/>
      <c r="F153" s="136"/>
    </row>
    <row r="154" spans="1:6" x14ac:dyDescent="0.25">
      <c r="A154" s="115">
        <v>4913</v>
      </c>
      <c r="B154" s="101" t="s">
        <v>222</v>
      </c>
      <c r="C154" s="79"/>
      <c r="D154" s="79"/>
      <c r="E154" s="122"/>
      <c r="F154" s="137"/>
    </row>
    <row r="155" spans="1:6" x14ac:dyDescent="0.25">
      <c r="A155" s="115">
        <v>4914</v>
      </c>
      <c r="B155" s="101" t="s">
        <v>325</v>
      </c>
      <c r="C155" s="79"/>
      <c r="D155" s="79"/>
      <c r="E155" s="122"/>
      <c r="F155" s="137"/>
    </row>
    <row r="156" spans="1:6" x14ac:dyDescent="0.25">
      <c r="A156" s="115">
        <v>4915</v>
      </c>
      <c r="B156" s="101" t="s">
        <v>326</v>
      </c>
      <c r="C156" s="79"/>
      <c r="D156" s="79"/>
      <c r="E156" s="122"/>
      <c r="F156" s="137"/>
    </row>
    <row r="157" spans="1:6" x14ac:dyDescent="0.25">
      <c r="A157" s="115">
        <v>4916</v>
      </c>
      <c r="B157" s="101" t="s">
        <v>207</v>
      </c>
      <c r="C157" s="79"/>
      <c r="D157" s="79"/>
      <c r="E157" s="122"/>
      <c r="F157" s="136"/>
    </row>
    <row r="158" spans="1:6" x14ac:dyDescent="0.25">
      <c r="A158" s="115">
        <v>4918</v>
      </c>
      <c r="B158" s="101" t="s">
        <v>163</v>
      </c>
      <c r="C158" s="79"/>
      <c r="D158" s="79"/>
      <c r="E158" s="122"/>
      <c r="F158" s="137"/>
    </row>
    <row r="159" spans="1:6" s="357" customFormat="1" x14ac:dyDescent="0.25">
      <c r="A159" s="363">
        <v>4919</v>
      </c>
      <c r="B159" s="364" t="s">
        <v>366</v>
      </c>
      <c r="C159" s="365"/>
      <c r="D159" s="365"/>
      <c r="E159" s="355"/>
      <c r="F159" s="356"/>
    </row>
    <row r="160" spans="1:6" x14ac:dyDescent="0.25">
      <c r="A160" s="363">
        <v>4922</v>
      </c>
      <c r="B160" s="364" t="s">
        <v>374</v>
      </c>
      <c r="C160" s="365"/>
      <c r="D160" s="365"/>
      <c r="E160" s="122"/>
      <c r="F160" s="136"/>
    </row>
    <row r="161" spans="1:6" x14ac:dyDescent="0.25">
      <c r="A161" s="363">
        <v>4923</v>
      </c>
      <c r="B161" s="364" t="s">
        <v>375</v>
      </c>
      <c r="C161" s="365"/>
      <c r="D161" s="365"/>
      <c r="E161" s="122"/>
      <c r="F161" s="137"/>
    </row>
    <row r="162" spans="1:6" x14ac:dyDescent="0.25">
      <c r="A162" s="363">
        <v>4924</v>
      </c>
      <c r="B162" s="364" t="s">
        <v>376</v>
      </c>
      <c r="C162" s="365"/>
      <c r="D162" s="365"/>
      <c r="E162" s="122"/>
      <c r="F162" s="136"/>
    </row>
    <row r="163" spans="1:6" x14ac:dyDescent="0.25">
      <c r="A163" s="363">
        <v>4925</v>
      </c>
      <c r="B163" s="364" t="s">
        <v>377</v>
      </c>
      <c r="C163" s="365"/>
      <c r="D163" s="365"/>
      <c r="E163" s="122"/>
      <c r="F163" s="137"/>
    </row>
    <row r="164" spans="1:6" x14ac:dyDescent="0.25">
      <c r="A164" s="115">
        <v>4928</v>
      </c>
      <c r="B164" s="101" t="s">
        <v>327</v>
      </c>
      <c r="C164" s="79"/>
      <c r="D164" s="79"/>
      <c r="E164" s="122"/>
      <c r="F164" s="137"/>
    </row>
    <row r="165" spans="1:6" ht="15.75" thickBot="1" x14ac:dyDescent="0.3">
      <c r="A165" s="252" t="s">
        <v>109</v>
      </c>
      <c r="B165" s="253"/>
      <c r="C165" s="253"/>
      <c r="D165" s="253"/>
      <c r="E165" s="253"/>
      <c r="F165" s="254">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4" t="s">
        <v>378</v>
      </c>
      <c r="C168" s="365"/>
      <c r="D168" s="79"/>
      <c r="E168" s="122"/>
      <c r="F168" s="129"/>
    </row>
    <row r="169" spans="1:6" x14ac:dyDescent="0.25">
      <c r="A169" s="115">
        <v>5011</v>
      </c>
      <c r="B169" s="364" t="s">
        <v>238</v>
      </c>
      <c r="C169" s="365"/>
      <c r="D169" s="79"/>
      <c r="E169" s="122"/>
      <c r="F169" s="305">
        <f>F38</f>
        <v>0</v>
      </c>
    </row>
    <row r="170" spans="1:6" x14ac:dyDescent="0.25">
      <c r="A170" s="115">
        <v>5030</v>
      </c>
      <c r="B170" s="364" t="s">
        <v>328</v>
      </c>
      <c r="C170" s="365"/>
      <c r="D170" s="79"/>
      <c r="E170" s="122"/>
      <c r="F170" s="131"/>
    </row>
    <row r="171" spans="1:6" x14ac:dyDescent="0.25">
      <c r="A171" s="115">
        <v>5110</v>
      </c>
      <c r="B171" s="364" t="s">
        <v>379</v>
      </c>
      <c r="C171" s="365"/>
      <c r="D171" s="79"/>
      <c r="E171" s="122"/>
      <c r="F171" s="129"/>
    </row>
    <row r="172" spans="1:6" x14ac:dyDescent="0.25">
      <c r="A172" s="115">
        <v>5111</v>
      </c>
      <c r="B172" s="364" t="s">
        <v>237</v>
      </c>
      <c r="C172" s="365"/>
      <c r="D172" s="79"/>
      <c r="E172" s="122"/>
      <c r="F172" s="305">
        <f>F40</f>
        <v>0</v>
      </c>
    </row>
    <row r="173" spans="1:6" x14ac:dyDescent="0.25">
      <c r="A173" s="115">
        <v>5112</v>
      </c>
      <c r="B173" s="364" t="s">
        <v>329</v>
      </c>
      <c r="C173" s="365"/>
      <c r="D173" s="79"/>
      <c r="E173" s="122"/>
      <c r="F173" s="131"/>
    </row>
    <row r="174" spans="1:6" x14ac:dyDescent="0.25">
      <c r="A174" s="115">
        <v>5150</v>
      </c>
      <c r="B174" s="364" t="s">
        <v>330</v>
      </c>
      <c r="C174" s="365"/>
      <c r="D174" s="79"/>
      <c r="E174" s="122"/>
      <c r="F174" s="129"/>
    </row>
    <row r="175" spans="1:6" x14ac:dyDescent="0.25">
      <c r="A175" s="115">
        <v>5170</v>
      </c>
      <c r="B175" s="364" t="s">
        <v>380</v>
      </c>
      <c r="C175" s="365"/>
      <c r="D175" s="79"/>
      <c r="E175" s="122"/>
      <c r="F175" s="131"/>
    </row>
    <row r="176" spans="1:6" x14ac:dyDescent="0.25">
      <c r="A176" s="115">
        <v>5175</v>
      </c>
      <c r="B176" s="364" t="s">
        <v>331</v>
      </c>
      <c r="C176" s="365"/>
      <c r="D176" s="79"/>
      <c r="E176" s="122"/>
      <c r="F176" s="131"/>
    </row>
    <row r="177" spans="1:7" x14ac:dyDescent="0.25">
      <c r="A177" s="115">
        <v>5310</v>
      </c>
      <c r="B177" s="364" t="s">
        <v>381</v>
      </c>
      <c r="C177" s="365"/>
      <c r="D177" s="79"/>
      <c r="E177" s="122"/>
      <c r="F177" s="129"/>
    </row>
    <row r="178" spans="1:7" x14ac:dyDescent="0.25">
      <c r="A178" s="115">
        <v>5315</v>
      </c>
      <c r="B178" s="364" t="s">
        <v>223</v>
      </c>
      <c r="C178" s="365"/>
      <c r="D178" s="79"/>
      <c r="E178" s="122"/>
      <c r="F178" s="131">
        <f>F31</f>
        <v>0</v>
      </c>
      <c r="G178" s="357"/>
    </row>
    <row r="179" spans="1:7" x14ac:dyDescent="0.25">
      <c r="A179" s="115">
        <v>5316</v>
      </c>
      <c r="B179" s="364" t="s">
        <v>364</v>
      </c>
      <c r="C179" s="365"/>
      <c r="D179" s="79"/>
      <c r="E179" s="122"/>
      <c r="F179" s="305"/>
    </row>
    <row r="180" spans="1:7" x14ac:dyDescent="0.25">
      <c r="A180" s="115">
        <v>5350</v>
      </c>
      <c r="B180" s="364" t="s">
        <v>382</v>
      </c>
      <c r="C180" s="365"/>
      <c r="D180" s="79"/>
      <c r="E180" s="122"/>
      <c r="F180" s="129"/>
    </row>
    <row r="181" spans="1:7" x14ac:dyDescent="0.25">
      <c r="A181" s="115">
        <v>5400</v>
      </c>
      <c r="B181" s="364" t="s">
        <v>332</v>
      </c>
      <c r="C181" s="365"/>
      <c r="D181" s="79"/>
      <c r="E181" s="122"/>
      <c r="F181" s="131"/>
    </row>
    <row r="182" spans="1:7" x14ac:dyDescent="0.25">
      <c r="A182" s="115">
        <v>5450</v>
      </c>
      <c r="B182" s="364" t="s">
        <v>333</v>
      </c>
      <c r="C182" s="365"/>
      <c r="D182" s="79"/>
      <c r="E182" s="122"/>
      <c r="F182" s="129"/>
    </row>
    <row r="183" spans="1:7" x14ac:dyDescent="0.25">
      <c r="A183" s="115">
        <v>5510</v>
      </c>
      <c r="B183" s="364" t="s">
        <v>292</v>
      </c>
      <c r="C183" s="365"/>
      <c r="D183" s="79"/>
      <c r="E183" s="122"/>
      <c r="F183" s="131"/>
    </row>
    <row r="184" spans="1:7" x14ac:dyDescent="0.25">
      <c r="A184" s="115">
        <v>5550</v>
      </c>
      <c r="B184" s="364" t="s">
        <v>293</v>
      </c>
      <c r="C184" s="365"/>
      <c r="D184" s="79"/>
      <c r="E184" s="122"/>
      <c r="F184" s="129"/>
    </row>
    <row r="185" spans="1:7" x14ac:dyDescent="0.25">
      <c r="A185" s="115">
        <v>5551</v>
      </c>
      <c r="B185" s="364" t="s">
        <v>236</v>
      </c>
      <c r="C185" s="365"/>
      <c r="D185" s="79"/>
      <c r="E185" s="122"/>
      <c r="F185" s="131">
        <f>F32</f>
        <v>0</v>
      </c>
      <c r="G185" s="357"/>
    </row>
    <row r="186" spans="1:7" x14ac:dyDescent="0.25">
      <c r="A186" s="115">
        <v>5552</v>
      </c>
      <c r="B186" s="364" t="s">
        <v>235</v>
      </c>
      <c r="C186" s="365"/>
      <c r="D186" s="79"/>
      <c r="E186" s="122"/>
      <c r="F186" s="131"/>
    </row>
    <row r="187" spans="1:7" x14ac:dyDescent="0.25">
      <c r="A187" s="115">
        <v>5610</v>
      </c>
      <c r="B187" s="364" t="s">
        <v>383</v>
      </c>
      <c r="C187" s="365"/>
      <c r="D187" s="79"/>
      <c r="E187" s="122"/>
      <c r="F187" s="129"/>
    </row>
    <row r="188" spans="1:7" x14ac:dyDescent="0.25">
      <c r="A188" s="115">
        <v>5611</v>
      </c>
      <c r="B188" s="364" t="s">
        <v>335</v>
      </c>
      <c r="C188" s="365"/>
      <c r="D188" s="79"/>
      <c r="E188" s="122"/>
      <c r="F188" s="131"/>
    </row>
    <row r="189" spans="1:7" x14ac:dyDescent="0.25">
      <c r="A189" s="115">
        <v>5700</v>
      </c>
      <c r="B189" s="364" t="s">
        <v>384</v>
      </c>
      <c r="C189" s="365"/>
      <c r="D189" s="79"/>
      <c r="E189" s="122"/>
      <c r="F189" s="131"/>
    </row>
    <row r="190" spans="1:7" x14ac:dyDescent="0.25">
      <c r="A190" s="115">
        <v>5800</v>
      </c>
      <c r="B190" s="364" t="s">
        <v>224</v>
      </c>
      <c r="C190" s="365"/>
      <c r="D190" s="79"/>
      <c r="E190" s="122"/>
      <c r="F190" s="129"/>
    </row>
    <row r="191" spans="1:7" x14ac:dyDescent="0.25">
      <c r="A191" s="115">
        <v>5801</v>
      </c>
      <c r="B191" s="364" t="s">
        <v>234</v>
      </c>
      <c r="C191" s="365"/>
      <c r="D191" s="79"/>
      <c r="E191" s="122"/>
      <c r="F191" s="306">
        <f>F34</f>
        <v>0</v>
      </c>
    </row>
    <row r="192" spans="1:7" x14ac:dyDescent="0.25">
      <c r="A192" s="115">
        <v>5802</v>
      </c>
      <c r="B192" s="364" t="s">
        <v>233</v>
      </c>
      <c r="C192" s="365"/>
      <c r="D192" s="79"/>
      <c r="E192" s="122"/>
      <c r="F192" s="306">
        <f t="shared" ref="F192:F194" si="0">F35</f>
        <v>16000</v>
      </c>
    </row>
    <row r="193" spans="1:6" x14ac:dyDescent="0.25">
      <c r="A193" s="115">
        <v>5803</v>
      </c>
      <c r="B193" s="364" t="s">
        <v>232</v>
      </c>
      <c r="C193" s="365"/>
      <c r="D193" s="79"/>
      <c r="E193" s="122"/>
      <c r="F193" s="306">
        <f t="shared" si="0"/>
        <v>21000</v>
      </c>
    </row>
    <row r="194" spans="1:6" x14ac:dyDescent="0.25">
      <c r="A194" s="115">
        <v>5804</v>
      </c>
      <c r="B194" s="364" t="s">
        <v>231</v>
      </c>
      <c r="C194" s="365"/>
      <c r="D194" s="79"/>
      <c r="E194" s="122"/>
      <c r="F194" s="306">
        <f t="shared" si="0"/>
        <v>6600</v>
      </c>
    </row>
    <row r="195" spans="1:6" ht="15.75" thickBot="1" x14ac:dyDescent="0.3">
      <c r="A195" s="115">
        <v>5805</v>
      </c>
      <c r="B195" s="364" t="s">
        <v>230</v>
      </c>
      <c r="C195" s="365"/>
      <c r="D195" s="79"/>
      <c r="E195" s="122"/>
      <c r="F195" s="129"/>
    </row>
    <row r="196" spans="1:6" ht="15.75" thickBot="1" x14ac:dyDescent="0.3">
      <c r="A196" s="168" t="s">
        <v>108</v>
      </c>
      <c r="B196" s="169"/>
      <c r="C196" s="169"/>
      <c r="D196" s="169"/>
      <c r="E196" s="169"/>
      <c r="F196" s="243">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4" t="s">
        <v>28</v>
      </c>
      <c r="C199" s="79"/>
      <c r="D199" s="79"/>
      <c r="E199" s="122"/>
      <c r="F199" s="128"/>
    </row>
    <row r="200" spans="1:6" x14ac:dyDescent="0.25">
      <c r="A200" s="115">
        <v>6011</v>
      </c>
      <c r="B200" s="364" t="s">
        <v>294</v>
      </c>
      <c r="C200" s="79"/>
      <c r="D200" s="79"/>
      <c r="E200" s="122"/>
      <c r="F200" s="308">
        <f>F39</f>
        <v>0</v>
      </c>
    </row>
    <row r="201" spans="1:6" x14ac:dyDescent="0.25">
      <c r="A201" s="115">
        <v>6050</v>
      </c>
      <c r="B201" s="364" t="s">
        <v>385</v>
      </c>
      <c r="C201" s="79"/>
      <c r="D201" s="79"/>
      <c r="E201" s="122"/>
      <c r="F201" s="138"/>
    </row>
    <row r="202" spans="1:6" x14ac:dyDescent="0.25">
      <c r="A202" s="115">
        <v>6100</v>
      </c>
      <c r="B202" s="364" t="s">
        <v>367</v>
      </c>
      <c r="C202" s="79"/>
      <c r="D202" s="79"/>
      <c r="E202" s="122"/>
      <c r="F202" s="128"/>
    </row>
    <row r="203" spans="1:6" x14ac:dyDescent="0.25">
      <c r="A203" s="115">
        <v>6150</v>
      </c>
      <c r="B203" s="364" t="s">
        <v>386</v>
      </c>
      <c r="C203" s="79"/>
      <c r="D203" s="79"/>
      <c r="E203" s="122"/>
      <c r="F203" s="138"/>
    </row>
    <row r="204" spans="1:6" x14ac:dyDescent="0.25">
      <c r="A204" s="115">
        <v>6210</v>
      </c>
      <c r="B204" s="364" t="s">
        <v>210</v>
      </c>
      <c r="C204" s="79"/>
      <c r="D204" s="79"/>
      <c r="E204" s="122"/>
      <c r="F204" s="128"/>
    </row>
    <row r="205" spans="1:6" x14ac:dyDescent="0.25">
      <c r="A205" s="115">
        <v>6250</v>
      </c>
      <c r="B205" s="364" t="s">
        <v>211</v>
      </c>
      <c r="C205" s="79"/>
      <c r="D205" s="79"/>
      <c r="E205" s="122"/>
      <c r="F205" s="138"/>
    </row>
    <row r="206" spans="1:6" x14ac:dyDescent="0.25">
      <c r="A206" s="115">
        <v>6300</v>
      </c>
      <c r="B206" s="364" t="s">
        <v>212</v>
      </c>
      <c r="C206" s="79"/>
      <c r="D206" s="79"/>
      <c r="E206" s="122"/>
      <c r="F206" s="128"/>
    </row>
    <row r="207" spans="1:6" x14ac:dyDescent="0.25">
      <c r="A207" s="115">
        <v>6305</v>
      </c>
      <c r="B207" s="364" t="s">
        <v>82</v>
      </c>
      <c r="C207" s="79"/>
      <c r="D207" s="79"/>
      <c r="E207" s="122"/>
      <c r="F207" s="138"/>
    </row>
    <row r="208" spans="1:6" x14ac:dyDescent="0.25">
      <c r="A208" s="115">
        <v>6350</v>
      </c>
      <c r="B208" s="364" t="s">
        <v>225</v>
      </c>
      <c r="C208" s="79"/>
      <c r="D208" s="79"/>
      <c r="E208" s="122"/>
      <c r="F208" s="128"/>
    </row>
    <row r="209" spans="1:6" x14ac:dyDescent="0.25">
      <c r="A209" s="115">
        <v>6355</v>
      </c>
      <c r="B209" s="364" t="s">
        <v>336</v>
      </c>
      <c r="C209" s="79"/>
      <c r="D209" s="79"/>
      <c r="E209" s="122"/>
      <c r="F209" s="138"/>
    </row>
    <row r="210" spans="1:6" x14ac:dyDescent="0.25">
      <c r="A210" s="115">
        <v>6400</v>
      </c>
      <c r="B210" s="364" t="s">
        <v>387</v>
      </c>
      <c r="C210" s="79"/>
      <c r="D210" s="79"/>
      <c r="E210" s="122"/>
      <c r="F210" s="128"/>
    </row>
    <row r="211" spans="1:6" x14ac:dyDescent="0.25">
      <c r="A211" s="115">
        <v>6450</v>
      </c>
      <c r="B211" s="364" t="s">
        <v>388</v>
      </c>
      <c r="C211" s="79"/>
      <c r="D211" s="79"/>
      <c r="E211" s="122"/>
      <c r="F211" s="138"/>
    </row>
    <row r="212" spans="1:6" x14ac:dyDescent="0.25">
      <c r="A212" s="115">
        <v>6500</v>
      </c>
      <c r="B212" s="364" t="s">
        <v>389</v>
      </c>
      <c r="C212" s="79"/>
      <c r="D212" s="79"/>
      <c r="E212" s="122"/>
      <c r="F212" s="128"/>
    </row>
    <row r="213" spans="1:6" x14ac:dyDescent="0.25">
      <c r="A213" s="115">
        <v>6600</v>
      </c>
      <c r="B213" s="364" t="s">
        <v>33</v>
      </c>
      <c r="C213" s="79"/>
      <c r="D213" s="79"/>
      <c r="E213" s="122"/>
      <c r="F213" s="138"/>
    </row>
    <row r="214" spans="1:6" x14ac:dyDescent="0.25">
      <c r="A214" s="115">
        <v>6650</v>
      </c>
      <c r="B214" s="364" t="s">
        <v>168</v>
      </c>
      <c r="C214" s="79"/>
      <c r="D214" s="79"/>
      <c r="E214" s="122"/>
      <c r="F214" s="128"/>
    </row>
    <row r="215" spans="1:6" x14ac:dyDescent="0.25">
      <c r="A215" s="115">
        <v>6700</v>
      </c>
      <c r="B215" s="364" t="s">
        <v>103</v>
      </c>
      <c r="C215" s="79"/>
      <c r="D215" s="79"/>
      <c r="E215" s="122"/>
      <c r="F215" s="138"/>
    </row>
    <row r="216" spans="1:6" x14ac:dyDescent="0.25">
      <c r="A216" s="115">
        <v>6730</v>
      </c>
      <c r="B216" s="364" t="s">
        <v>390</v>
      </c>
      <c r="C216" s="79"/>
      <c r="D216" s="79"/>
      <c r="E216" s="122"/>
      <c r="F216" s="128"/>
    </row>
    <row r="217" spans="1:6" x14ac:dyDescent="0.25">
      <c r="A217" s="115">
        <v>6731</v>
      </c>
      <c r="B217" s="364" t="s">
        <v>391</v>
      </c>
      <c r="C217" s="79"/>
      <c r="D217" s="79"/>
      <c r="E217" s="122"/>
      <c r="F217" s="138"/>
    </row>
    <row r="218" spans="1:6" x14ac:dyDescent="0.25">
      <c r="A218" s="115">
        <v>6750</v>
      </c>
      <c r="B218" s="364" t="s">
        <v>226</v>
      </c>
      <c r="C218" s="79"/>
      <c r="D218" s="79"/>
      <c r="E218" s="122"/>
      <c r="F218" s="128"/>
    </row>
    <row r="219" spans="1:6" x14ac:dyDescent="0.25">
      <c r="A219" s="115">
        <v>6755</v>
      </c>
      <c r="B219" s="364" t="s">
        <v>392</v>
      </c>
      <c r="C219" s="79"/>
      <c r="D219" s="79"/>
      <c r="E219" s="122"/>
      <c r="F219" s="138"/>
    </row>
    <row r="220" spans="1:6" x14ac:dyDescent="0.25">
      <c r="A220" s="115">
        <v>6780</v>
      </c>
      <c r="B220" s="364" t="s">
        <v>34</v>
      </c>
      <c r="C220" s="79"/>
      <c r="D220" s="79"/>
      <c r="E220" s="122"/>
      <c r="F220" s="128"/>
    </row>
    <row r="221" spans="1:6" x14ac:dyDescent="0.25">
      <c r="A221" s="115">
        <v>6800</v>
      </c>
      <c r="B221" s="364" t="s">
        <v>213</v>
      </c>
      <c r="C221" s="79"/>
      <c r="D221" s="79"/>
      <c r="E221" s="122"/>
      <c r="F221" s="138"/>
    </row>
    <row r="222" spans="1:6" x14ac:dyDescent="0.25">
      <c r="A222" s="115">
        <v>6830</v>
      </c>
      <c r="B222" s="364" t="s">
        <v>214</v>
      </c>
      <c r="C222" s="79"/>
      <c r="D222" s="79"/>
      <c r="E222" s="122"/>
      <c r="F222" s="128"/>
    </row>
    <row r="223" spans="1:6" ht="15.75" thickBot="1" x14ac:dyDescent="0.3">
      <c r="A223" s="115">
        <v>6900</v>
      </c>
      <c r="B223" s="364" t="s">
        <v>393</v>
      </c>
      <c r="C223" s="79"/>
      <c r="D223" s="79"/>
      <c r="E223" s="122"/>
      <c r="F223" s="128"/>
    </row>
    <row r="224" spans="1:6" ht="15.75" thickBot="1" x14ac:dyDescent="0.3">
      <c r="A224" s="168" t="s">
        <v>107</v>
      </c>
      <c r="B224" s="169"/>
      <c r="C224" s="169"/>
      <c r="D224" s="169"/>
      <c r="E224" s="169"/>
      <c r="F224" s="243">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4" t="s">
        <v>215</v>
      </c>
      <c r="C227" s="79"/>
      <c r="D227" s="79"/>
      <c r="E227" s="122"/>
      <c r="F227" s="128"/>
    </row>
    <row r="228" spans="1:6" x14ac:dyDescent="0.25">
      <c r="A228" s="115">
        <v>7320</v>
      </c>
      <c r="B228" s="364" t="s">
        <v>394</v>
      </c>
      <c r="C228" s="79"/>
      <c r="D228" s="79"/>
      <c r="E228" s="122"/>
      <c r="F228" s="138"/>
    </row>
    <row r="229" spans="1:6" x14ac:dyDescent="0.25">
      <c r="A229" s="115">
        <v>7400</v>
      </c>
      <c r="B229" s="364" t="s">
        <v>368</v>
      </c>
      <c r="C229" s="79"/>
      <c r="D229" s="79"/>
      <c r="E229" s="122"/>
      <c r="F229" s="138"/>
    </row>
    <row r="230" spans="1:6" x14ac:dyDescent="0.25">
      <c r="A230" s="115">
        <v>7450</v>
      </c>
      <c r="B230" s="364" t="s">
        <v>395</v>
      </c>
      <c r="C230" s="79"/>
      <c r="D230" s="79"/>
      <c r="E230" s="122"/>
      <c r="F230" s="128"/>
    </row>
    <row r="231" spans="1:6" ht="15.75" thickBot="1" x14ac:dyDescent="0.3">
      <c r="A231" s="115">
        <v>7800</v>
      </c>
      <c r="B231" s="364" t="s">
        <v>61</v>
      </c>
      <c r="C231" s="79"/>
      <c r="D231" s="79"/>
      <c r="E231" s="122"/>
      <c r="F231" s="138"/>
    </row>
    <row r="232" spans="1:6" ht="15.75" thickBot="1" x14ac:dyDescent="0.3">
      <c r="A232" s="168" t="s">
        <v>106</v>
      </c>
      <c r="B232" s="169"/>
      <c r="C232" s="169"/>
      <c r="D232" s="169"/>
      <c r="E232" s="169"/>
      <c r="F232" s="243">
        <f>SUM(F227:F231)</f>
        <v>0</v>
      </c>
    </row>
    <row r="233" spans="1:6" ht="15.75" thickBot="1" x14ac:dyDescent="0.3">
      <c r="A233" s="114"/>
      <c r="B233" s="76"/>
      <c r="F233" s="133"/>
    </row>
    <row r="234" spans="1:6" ht="15.75" thickBot="1" x14ac:dyDescent="0.3">
      <c r="A234" s="171" t="s">
        <v>38</v>
      </c>
      <c r="B234" s="172"/>
      <c r="C234" s="172"/>
      <c r="D234" s="172"/>
      <c r="E234" s="172"/>
      <c r="F234" s="326">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3">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9" sqref="A29"/>
    </sheetView>
  </sheetViews>
  <sheetFormatPr defaultRowHeight="15" x14ac:dyDescent="0.25"/>
  <cols>
    <col min="1" max="1" width="38.42578125" customWidth="1"/>
    <col min="5" max="5" width="10.7109375" bestFit="1" customWidth="1"/>
  </cols>
  <sheetData>
    <row r="1" spans="1:8" ht="24.75" x14ac:dyDescent="0.5">
      <c r="A1" s="427"/>
      <c r="B1" s="427"/>
      <c r="C1" s="427"/>
      <c r="D1" s="427"/>
      <c r="E1" s="427"/>
      <c r="F1" s="42"/>
      <c r="G1" s="42"/>
    </row>
    <row r="2" spans="1:8" ht="24.75" x14ac:dyDescent="0.5">
      <c r="A2" s="427" t="s">
        <v>307</v>
      </c>
      <c r="B2" s="427"/>
      <c r="C2" s="427"/>
      <c r="D2" s="427"/>
      <c r="E2" s="427"/>
      <c r="F2" s="44"/>
      <c r="G2" s="44"/>
      <c r="H2" s="44"/>
    </row>
    <row r="3" spans="1:8" ht="24.75" x14ac:dyDescent="0.5">
      <c r="A3" s="428" t="str">
        <f>'1a.Budget Grant Calculation'!A2:G2</f>
        <v>PPP School Budget 2022/23</v>
      </c>
      <c r="B3" s="428"/>
      <c r="C3" s="428"/>
      <c r="D3" s="428"/>
      <c r="E3" s="428"/>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438</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365</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24" sqref="A2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267</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0" t="s">
        <v>308</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5" t="s">
        <v>309</v>
      </c>
      <c r="B13" s="226">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32" t="s">
        <v>71</v>
      </c>
      <c r="B1" s="433"/>
      <c r="C1" s="433"/>
      <c r="D1" s="433"/>
      <c r="E1" s="433"/>
      <c r="F1" s="433"/>
      <c r="G1" s="434"/>
    </row>
    <row r="2" spans="1:7" ht="19.5" thickBot="1" x14ac:dyDescent="0.35">
      <c r="A2" s="441" t="str">
        <f>'1a.Budget Grant Calculation'!A2:G2</f>
        <v>PPP School Budget 2022/23</v>
      </c>
      <c r="B2" s="442"/>
      <c r="C2" s="442"/>
      <c r="D2" s="442"/>
      <c r="E2" s="442"/>
      <c r="F2" s="442"/>
      <c r="G2" s="443"/>
    </row>
    <row r="3" spans="1:7" ht="19.5" thickBot="1" x14ac:dyDescent="0.35">
      <c r="A3" s="91"/>
      <c r="B3" s="91"/>
    </row>
    <row r="4" spans="1:7" ht="18.75" customHeight="1" x14ac:dyDescent="0.3">
      <c r="A4" s="435" t="str">
        <f>'1a.Budget Grant Calculation'!B3</f>
        <v>Voluntary Secondary School</v>
      </c>
      <c r="B4" s="436"/>
      <c r="C4" s="436"/>
      <c r="D4" s="436"/>
      <c r="E4" s="436"/>
      <c r="F4" s="436"/>
      <c r="G4" s="437"/>
    </row>
    <row r="5" spans="1:7" ht="18.75" customHeight="1" thickBot="1" x14ac:dyDescent="0.35">
      <c r="A5" s="438" t="str">
        <f>'1a.Budget Grant Calculation'!B4</f>
        <v>12345Q</v>
      </c>
      <c r="B5" s="439"/>
      <c r="C5" s="439"/>
      <c r="D5" s="439"/>
      <c r="E5" s="439"/>
      <c r="F5" s="439"/>
      <c r="G5" s="440"/>
    </row>
    <row r="6" spans="1:7" ht="21" thickBot="1" x14ac:dyDescent="0.35">
      <c r="A6" s="40"/>
    </row>
    <row r="7" spans="1:7" ht="18.75" x14ac:dyDescent="0.3">
      <c r="A7" s="366" t="s">
        <v>396</v>
      </c>
      <c r="B7" s="367" t="s">
        <v>437</v>
      </c>
      <c r="C7" s="63"/>
      <c r="D7" s="63"/>
      <c r="E7" s="63"/>
      <c r="F7" s="63"/>
      <c r="G7" s="368" t="s">
        <v>397</v>
      </c>
    </row>
    <row r="8" spans="1:7" ht="30" customHeight="1" thickBot="1" x14ac:dyDescent="0.35">
      <c r="A8" s="346"/>
      <c r="B8" s="369"/>
      <c r="C8" s="1"/>
      <c r="D8" s="1"/>
      <c r="E8" s="1"/>
      <c r="F8" s="1"/>
      <c r="G8" s="370" t="s">
        <v>52</v>
      </c>
    </row>
    <row r="9" spans="1:7" ht="17.100000000000001" customHeight="1" x14ac:dyDescent="0.3">
      <c r="A9" s="346"/>
      <c r="B9" s="369">
        <v>3900</v>
      </c>
      <c r="C9" s="429" t="s">
        <v>398</v>
      </c>
      <c r="D9" s="430"/>
      <c r="E9" s="430"/>
      <c r="F9" s="431"/>
      <c r="G9" s="371"/>
    </row>
    <row r="10" spans="1:7" ht="17.100000000000001" customHeight="1" x14ac:dyDescent="0.3">
      <c r="A10" s="346"/>
      <c r="B10" s="369">
        <v>3901</v>
      </c>
      <c r="C10" s="372" t="s">
        <v>399</v>
      </c>
      <c r="D10" s="373"/>
      <c r="E10" s="373"/>
      <c r="F10" s="374"/>
      <c r="G10" s="371"/>
    </row>
    <row r="11" spans="1:7" ht="17.100000000000001" customHeight="1" x14ac:dyDescent="0.3">
      <c r="A11" s="346"/>
      <c r="B11" s="369">
        <v>3903</v>
      </c>
      <c r="C11" s="429" t="s">
        <v>400</v>
      </c>
      <c r="D11" s="430"/>
      <c r="E11" s="430"/>
      <c r="F11" s="431"/>
      <c r="G11" s="375"/>
    </row>
    <row r="12" spans="1:7" ht="17.100000000000001" customHeight="1" x14ac:dyDescent="0.3">
      <c r="A12" s="346"/>
      <c r="B12" s="369">
        <v>3902</v>
      </c>
      <c r="C12" s="429" t="s">
        <v>401</v>
      </c>
      <c r="D12" s="430"/>
      <c r="E12" s="430"/>
      <c r="F12" s="431"/>
      <c r="G12" s="375"/>
    </row>
    <row r="13" spans="1:7" ht="17.100000000000001" customHeight="1" x14ac:dyDescent="0.3">
      <c r="A13" s="346"/>
      <c r="B13" s="369">
        <v>3907</v>
      </c>
      <c r="C13" s="429" t="s">
        <v>402</v>
      </c>
      <c r="D13" s="430"/>
      <c r="E13" s="430"/>
      <c r="F13" s="431"/>
      <c r="G13" s="375"/>
    </row>
    <row r="14" spans="1:7" ht="17.100000000000001" customHeight="1" thickBot="1" x14ac:dyDescent="0.35">
      <c r="A14" s="346"/>
      <c r="B14" s="369">
        <v>3904</v>
      </c>
      <c r="C14" s="429" t="s">
        <v>403</v>
      </c>
      <c r="D14" s="430"/>
      <c r="E14" s="430"/>
      <c r="F14" s="431"/>
      <c r="G14" s="377"/>
    </row>
    <row r="15" spans="1:7" ht="17.100000000000001" customHeight="1" thickBot="1" x14ac:dyDescent="0.35">
      <c r="A15" s="346" t="s">
        <v>49</v>
      </c>
      <c r="B15" s="369"/>
      <c r="C15" s="1"/>
      <c r="D15" s="1"/>
      <c r="E15" s="1"/>
      <c r="F15" s="1"/>
      <c r="G15" s="159">
        <f>SUM(G9:G14)</f>
        <v>0</v>
      </c>
    </row>
    <row r="16" spans="1:7" ht="17.100000000000001" customHeight="1" x14ac:dyDescent="0.3">
      <c r="A16" s="346"/>
      <c r="B16" s="369"/>
      <c r="C16" s="1"/>
      <c r="D16" s="1"/>
      <c r="E16" s="1"/>
      <c r="F16" s="1"/>
      <c r="G16" s="66"/>
    </row>
    <row r="17" spans="1:7" ht="17.100000000000001" customHeight="1" x14ac:dyDescent="0.3">
      <c r="A17" s="346" t="s">
        <v>404</v>
      </c>
      <c r="B17" s="369"/>
      <c r="C17" s="1"/>
      <c r="D17" s="1"/>
      <c r="E17" s="1"/>
      <c r="F17" s="1"/>
      <c r="G17" s="66"/>
    </row>
    <row r="18" spans="1:7" ht="17.100000000000001" customHeight="1" x14ac:dyDescent="0.3">
      <c r="A18" s="346"/>
      <c r="B18" s="369">
        <v>3940</v>
      </c>
      <c r="C18" s="429" t="s">
        <v>405</v>
      </c>
      <c r="D18" s="430"/>
      <c r="E18" s="430"/>
      <c r="F18" s="431"/>
      <c r="G18" s="375"/>
    </row>
    <row r="19" spans="1:7" ht="17.100000000000001" customHeight="1" x14ac:dyDescent="0.3">
      <c r="A19" s="346"/>
      <c r="B19" s="369">
        <v>3940</v>
      </c>
      <c r="C19" s="429" t="s">
        <v>406</v>
      </c>
      <c r="D19" s="430"/>
      <c r="E19" s="430"/>
      <c r="F19" s="431"/>
      <c r="G19" s="375"/>
    </row>
    <row r="20" spans="1:7" ht="30" customHeight="1" x14ac:dyDescent="0.3">
      <c r="A20" s="346"/>
      <c r="B20" s="369">
        <v>3940</v>
      </c>
      <c r="C20" s="429" t="s">
        <v>407</v>
      </c>
      <c r="D20" s="430"/>
      <c r="E20" s="430"/>
      <c r="F20" s="431"/>
      <c r="G20" s="375"/>
    </row>
    <row r="21" spans="1:7" ht="17.100000000000001" customHeight="1" x14ac:dyDescent="0.3">
      <c r="A21" s="346"/>
      <c r="B21" s="369">
        <v>1420</v>
      </c>
      <c r="C21" s="429" t="s">
        <v>408</v>
      </c>
      <c r="D21" s="430"/>
      <c r="E21" s="430"/>
      <c r="F21" s="431"/>
      <c r="G21" s="375"/>
    </row>
    <row r="22" spans="1:7" ht="17.100000000000001" customHeight="1" x14ac:dyDescent="0.3">
      <c r="A22" s="346"/>
      <c r="B22" s="369">
        <v>1460</v>
      </c>
      <c r="C22" s="429" t="s">
        <v>409</v>
      </c>
      <c r="D22" s="430"/>
      <c r="E22" s="430"/>
      <c r="F22" s="431"/>
      <c r="G22" s="375"/>
    </row>
    <row r="23" spans="1:7" ht="17.100000000000001" customHeight="1" x14ac:dyDescent="0.3">
      <c r="A23" s="346"/>
      <c r="B23" s="369">
        <v>3940</v>
      </c>
      <c r="C23" s="429" t="s">
        <v>25</v>
      </c>
      <c r="D23" s="430"/>
      <c r="E23" s="430"/>
      <c r="F23" s="431"/>
      <c r="G23" s="375"/>
    </row>
    <row r="24" spans="1:7" ht="17.100000000000001" customHeight="1" x14ac:dyDescent="0.3">
      <c r="A24" s="346"/>
      <c r="B24" s="369">
        <v>3940</v>
      </c>
      <c r="C24" s="429" t="s">
        <v>410</v>
      </c>
      <c r="D24" s="430"/>
      <c r="E24" s="430"/>
      <c r="F24" s="431"/>
      <c r="G24" s="375"/>
    </row>
    <row r="25" spans="1:7" ht="17.100000000000001" customHeight="1" x14ac:dyDescent="0.3">
      <c r="A25" s="346"/>
      <c r="B25" s="369">
        <v>3940</v>
      </c>
      <c r="C25" s="372" t="s">
        <v>411</v>
      </c>
      <c r="D25" s="373"/>
      <c r="E25" s="373"/>
      <c r="F25" s="374"/>
      <c r="G25" s="377"/>
    </row>
    <row r="26" spans="1:7" ht="17.100000000000001" customHeight="1" thickBot="1" x14ac:dyDescent="0.35">
      <c r="A26" s="346"/>
      <c r="B26" s="369">
        <v>3940</v>
      </c>
      <c r="C26" s="429" t="s">
        <v>412</v>
      </c>
      <c r="D26" s="430"/>
      <c r="E26" s="430"/>
      <c r="F26" s="431"/>
      <c r="G26" s="377"/>
    </row>
    <row r="27" spans="1:7" ht="17.100000000000001" customHeight="1" thickBot="1" x14ac:dyDescent="0.35">
      <c r="A27" s="346" t="s">
        <v>49</v>
      </c>
      <c r="B27" s="369"/>
      <c r="C27" s="1"/>
      <c r="D27" s="1"/>
      <c r="E27" s="1"/>
      <c r="F27" s="1"/>
      <c r="G27" s="159">
        <f>SUM(G18:G26)</f>
        <v>0</v>
      </c>
    </row>
    <row r="28" spans="1:7" ht="17.100000000000001" customHeight="1" thickBot="1" x14ac:dyDescent="0.35">
      <c r="A28" s="346"/>
      <c r="B28" s="369"/>
      <c r="C28" s="1"/>
      <c r="D28" s="1"/>
      <c r="E28" s="1"/>
      <c r="F28" s="1"/>
      <c r="G28" s="66"/>
    </row>
    <row r="29" spans="1:7" ht="17.100000000000001" customHeight="1" thickBot="1" x14ac:dyDescent="0.35">
      <c r="A29" s="346" t="s">
        <v>413</v>
      </c>
      <c r="B29" s="369"/>
      <c r="C29" s="1"/>
      <c r="D29" s="1"/>
      <c r="E29" s="1"/>
      <c r="F29" s="1"/>
      <c r="G29" s="159">
        <f>G15-G27</f>
        <v>0</v>
      </c>
    </row>
    <row r="30" spans="1:7" ht="17.100000000000001" customHeight="1" thickBot="1" x14ac:dyDescent="0.3">
      <c r="A30" s="376"/>
      <c r="B30" s="71"/>
      <c r="C30" s="71"/>
      <c r="D30" s="71"/>
      <c r="E30" s="71"/>
      <c r="F30" s="71"/>
      <c r="G30" s="344"/>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A40" sqref="A40:A44"/>
    </sheetView>
  </sheetViews>
  <sheetFormatPr defaultRowHeight="15" x14ac:dyDescent="0.25"/>
  <cols>
    <col min="2" max="2" width="47" bestFit="1" customWidth="1"/>
    <col min="6" max="6" width="12.28515625" customWidth="1"/>
    <col min="7" max="18" width="9.5703125" customWidth="1"/>
  </cols>
  <sheetData>
    <row r="1" spans="1:19" ht="18.75" x14ac:dyDescent="0.3">
      <c r="A1" s="444" t="str">
        <f>'1a.Budget Grant Calculation'!B3</f>
        <v>Voluntary Secondary School</v>
      </c>
      <c r="B1" s="444"/>
      <c r="C1" s="444"/>
      <c r="D1" s="444"/>
      <c r="E1" s="444"/>
      <c r="F1" s="444"/>
      <c r="G1" s="444"/>
      <c r="H1" s="444"/>
      <c r="I1" s="444"/>
      <c r="J1" s="444"/>
      <c r="K1" s="444"/>
      <c r="L1" s="444"/>
      <c r="M1" s="444"/>
      <c r="N1" s="444"/>
      <c r="O1" s="444"/>
      <c r="P1" s="444"/>
      <c r="Q1" s="444"/>
      <c r="R1" s="444"/>
    </row>
    <row r="2" spans="1:19" ht="18.75" x14ac:dyDescent="0.3">
      <c r="A2" s="88" t="str">
        <f>'1a.Budget Grant Calculation'!A2</f>
        <v>PPP School Budget 2022/23</v>
      </c>
    </row>
    <row r="3" spans="1:19" ht="18.75" x14ac:dyDescent="0.3">
      <c r="A3" s="88" t="s">
        <v>436</v>
      </c>
    </row>
    <row r="4" spans="1:19" ht="15.75" thickBot="1" x14ac:dyDescent="0.3">
      <c r="A4" s="77"/>
      <c r="B4" s="78"/>
      <c r="C4" s="77"/>
      <c r="D4" s="4"/>
      <c r="F4" s="39"/>
    </row>
    <row r="5" spans="1:19" s="45" customFormat="1" ht="19.5" thickBot="1" x14ac:dyDescent="0.35">
      <c r="A5" s="227"/>
      <c r="B5" s="166" t="s">
        <v>0</v>
      </c>
      <c r="C5" s="228"/>
      <c r="D5" s="228"/>
      <c r="E5" s="228"/>
      <c r="F5" s="229" t="s">
        <v>123</v>
      </c>
      <c r="G5" s="230" t="s">
        <v>124</v>
      </c>
      <c r="H5" s="230" t="s">
        <v>125</v>
      </c>
      <c r="I5" s="230" t="s">
        <v>126</v>
      </c>
      <c r="J5" s="230" t="s">
        <v>127</v>
      </c>
      <c r="K5" s="230" t="s">
        <v>128</v>
      </c>
      <c r="L5" s="230" t="s">
        <v>129</v>
      </c>
      <c r="M5" s="230" t="s">
        <v>130</v>
      </c>
      <c r="N5" s="230" t="s">
        <v>131</v>
      </c>
      <c r="O5" s="230" t="s">
        <v>132</v>
      </c>
      <c r="P5" s="230" t="s">
        <v>133</v>
      </c>
      <c r="Q5" s="230" t="s">
        <v>134</v>
      </c>
      <c r="R5" s="230" t="s">
        <v>135</v>
      </c>
    </row>
    <row r="6" spans="1:19" ht="15.75" thickBot="1" x14ac:dyDescent="0.3">
      <c r="A6" s="162"/>
      <c r="B6" s="50"/>
      <c r="C6" s="50"/>
      <c r="D6" s="50"/>
      <c r="E6" s="50"/>
      <c r="F6" s="216"/>
      <c r="G6" s="217"/>
      <c r="H6" s="217"/>
      <c r="I6" s="217"/>
      <c r="J6" s="217"/>
      <c r="K6" s="217"/>
      <c r="L6" s="217"/>
      <c r="M6" s="217"/>
      <c r="N6" s="217"/>
      <c r="O6" s="217"/>
      <c r="P6" s="217"/>
      <c r="Q6" s="217"/>
      <c r="R6" s="217"/>
      <c r="S6" s="45"/>
    </row>
    <row r="7" spans="1:19" ht="15.75" thickBot="1" x14ac:dyDescent="0.3">
      <c r="A7" s="120" t="s">
        <v>1</v>
      </c>
      <c r="B7" s="119"/>
      <c r="C7" s="116"/>
      <c r="D7" s="116"/>
      <c r="E7" s="117"/>
      <c r="F7" s="218"/>
      <c r="G7" s="216"/>
      <c r="H7" s="216"/>
      <c r="I7" s="216"/>
      <c r="J7" s="216"/>
      <c r="K7" s="216"/>
      <c r="L7" s="216"/>
      <c r="M7" s="216"/>
      <c r="N7" s="216"/>
      <c r="O7" s="216"/>
      <c r="P7" s="216"/>
      <c r="Q7" s="216"/>
      <c r="R7" s="216"/>
    </row>
    <row r="8" spans="1:19" x14ac:dyDescent="0.25">
      <c r="A8" s="115">
        <v>3010</v>
      </c>
      <c r="B8" s="101" t="s">
        <v>2</v>
      </c>
      <c r="C8" s="79"/>
      <c r="D8" s="79"/>
      <c r="E8" s="122"/>
      <c r="F8" s="175">
        <f>'2. Income &amp; Expenditure Budget'!F14</f>
        <v>133668</v>
      </c>
      <c r="G8" s="216"/>
      <c r="H8" s="216"/>
      <c r="I8" s="216"/>
      <c r="J8" s="216"/>
      <c r="K8" s="216"/>
      <c r="L8" s="216"/>
      <c r="M8" s="216"/>
      <c r="N8" s="216"/>
      <c r="O8" s="216"/>
      <c r="P8" s="216"/>
      <c r="Q8" s="216"/>
      <c r="R8" s="216"/>
    </row>
    <row r="9" spans="1:19" x14ac:dyDescent="0.25">
      <c r="A9" s="108">
        <v>3050</v>
      </c>
      <c r="B9" s="102" t="s">
        <v>170</v>
      </c>
      <c r="C9" s="262"/>
      <c r="D9" s="80"/>
      <c r="E9" s="123"/>
      <c r="F9" s="176">
        <f>'2. Income &amp; Expenditure Budget'!F15</f>
        <v>94963.5</v>
      </c>
      <c r="G9" s="216"/>
      <c r="H9" s="216"/>
      <c r="I9" s="216"/>
      <c r="J9" s="216"/>
      <c r="K9" s="216"/>
      <c r="L9" s="216"/>
      <c r="M9" s="216"/>
      <c r="N9" s="216"/>
      <c r="O9" s="216"/>
      <c r="P9" s="216"/>
      <c r="Q9" s="216"/>
      <c r="R9" s="216"/>
    </row>
    <row r="10" spans="1:19" x14ac:dyDescent="0.25">
      <c r="A10" s="109">
        <v>3100</v>
      </c>
      <c r="B10" s="103" t="s">
        <v>3</v>
      </c>
      <c r="C10" s="261" t="s">
        <v>337</v>
      </c>
      <c r="D10" s="121"/>
      <c r="E10" s="124"/>
      <c r="F10" s="176">
        <f>'2. Income &amp; Expenditure Budget'!F16</f>
        <v>23275</v>
      </c>
      <c r="G10" s="216"/>
      <c r="H10" s="216"/>
      <c r="I10" s="216"/>
      <c r="J10" s="216"/>
      <c r="K10" s="216"/>
      <c r="L10" s="216"/>
      <c r="M10" s="216"/>
      <c r="N10" s="216"/>
      <c r="O10" s="216"/>
      <c r="P10" s="216"/>
      <c r="Q10" s="216"/>
      <c r="R10" s="216"/>
    </row>
    <row r="11" spans="1:19" x14ac:dyDescent="0.25">
      <c r="A11" s="109">
        <v>3130</v>
      </c>
      <c r="B11" s="103" t="s">
        <v>4</v>
      </c>
      <c r="C11" s="262"/>
      <c r="D11" s="80"/>
      <c r="E11" s="123"/>
      <c r="F11" s="176">
        <f>'2. Income &amp; Expenditure Budget'!F17</f>
        <v>0</v>
      </c>
      <c r="G11" s="216"/>
      <c r="H11" s="216"/>
      <c r="I11" s="216"/>
      <c r="J11" s="216"/>
      <c r="K11" s="216"/>
      <c r="L11" s="216"/>
      <c r="M11" s="216"/>
      <c r="N11" s="216"/>
      <c r="O11" s="216"/>
      <c r="P11" s="216"/>
      <c r="Q11" s="216"/>
      <c r="R11" s="216"/>
    </row>
    <row r="12" spans="1:19" x14ac:dyDescent="0.25">
      <c r="A12" s="109">
        <v>3140</v>
      </c>
      <c r="B12" s="107" t="s">
        <v>311</v>
      </c>
      <c r="C12" s="262"/>
      <c r="D12" s="80"/>
      <c r="E12" s="123"/>
      <c r="F12" s="176">
        <f>'2. Income &amp; Expenditure Budget'!F18</f>
        <v>0</v>
      </c>
      <c r="G12" s="216"/>
      <c r="H12" s="216"/>
      <c r="I12" s="216"/>
      <c r="J12" s="216"/>
      <c r="K12" s="216"/>
      <c r="L12" s="216"/>
      <c r="M12" s="216"/>
      <c r="N12" s="216"/>
      <c r="O12" s="216"/>
      <c r="P12" s="216"/>
      <c r="Q12" s="216"/>
      <c r="R12" s="216"/>
    </row>
    <row r="13" spans="1:19" x14ac:dyDescent="0.25">
      <c r="A13" s="109">
        <v>3150</v>
      </c>
      <c r="B13" s="101" t="s">
        <v>257</v>
      </c>
      <c r="C13" s="80"/>
      <c r="D13" s="80"/>
      <c r="E13" s="123"/>
      <c r="F13" s="176">
        <f>'2. Income &amp; Expenditure Budget'!F19</f>
        <v>13536</v>
      </c>
      <c r="G13" s="216"/>
      <c r="H13" s="216"/>
      <c r="I13" s="216"/>
      <c r="J13" s="216"/>
      <c r="K13" s="216"/>
      <c r="L13" s="216"/>
      <c r="M13" s="216"/>
      <c r="N13" s="216"/>
      <c r="O13" s="216"/>
      <c r="P13" s="216"/>
      <c r="Q13" s="216"/>
      <c r="R13" s="216"/>
    </row>
    <row r="14" spans="1:19" x14ac:dyDescent="0.25">
      <c r="A14" s="109">
        <v>3160</v>
      </c>
      <c r="B14" s="101" t="s">
        <v>312</v>
      </c>
      <c r="C14" s="80"/>
      <c r="D14" s="80"/>
      <c r="E14" s="123"/>
      <c r="F14" s="176">
        <f>'2. Income &amp; Expenditure Budget'!F20</f>
        <v>0</v>
      </c>
      <c r="G14" s="216"/>
      <c r="H14" s="216"/>
      <c r="I14" s="216"/>
      <c r="J14" s="216"/>
      <c r="K14" s="216"/>
      <c r="L14" s="216"/>
      <c r="M14" s="216"/>
      <c r="N14" s="216"/>
      <c r="O14" s="216"/>
      <c r="P14" s="216"/>
      <c r="Q14" s="216"/>
      <c r="R14" s="216"/>
    </row>
    <row r="15" spans="1:19" x14ac:dyDescent="0.25">
      <c r="A15" s="109">
        <v>3170</v>
      </c>
      <c r="B15" s="101" t="s">
        <v>73</v>
      </c>
      <c r="C15" s="80"/>
      <c r="D15" s="80"/>
      <c r="E15" s="123"/>
      <c r="F15" s="177">
        <f>'2. Income &amp; Expenditure Budget'!F21</f>
        <v>0</v>
      </c>
      <c r="G15" s="216"/>
      <c r="H15" s="216"/>
      <c r="I15" s="216"/>
      <c r="J15" s="216"/>
      <c r="K15" s="216"/>
      <c r="L15" s="216"/>
      <c r="M15" s="216"/>
      <c r="N15" s="216"/>
      <c r="O15" s="216"/>
      <c r="P15" s="216"/>
      <c r="Q15" s="216"/>
      <c r="R15" s="216"/>
    </row>
    <row r="16" spans="1:19" x14ac:dyDescent="0.25">
      <c r="A16" s="109">
        <v>3190</v>
      </c>
      <c r="B16" s="101" t="s">
        <v>146</v>
      </c>
      <c r="C16" s="80"/>
      <c r="D16" s="80"/>
      <c r="E16" s="123"/>
      <c r="F16" s="177">
        <f>'2. Income &amp; Expenditure Budget'!F22</f>
        <v>0</v>
      </c>
      <c r="G16" s="216"/>
      <c r="H16" s="216"/>
      <c r="I16" s="216"/>
      <c r="J16" s="216"/>
      <c r="K16" s="216"/>
      <c r="L16" s="216"/>
      <c r="M16" s="216"/>
      <c r="N16" s="216"/>
      <c r="O16" s="216"/>
      <c r="P16" s="216"/>
      <c r="Q16" s="216"/>
      <c r="R16" s="216"/>
    </row>
    <row r="17" spans="1:18" x14ac:dyDescent="0.25">
      <c r="A17" s="109">
        <v>3200</v>
      </c>
      <c r="B17" s="101" t="s">
        <v>171</v>
      </c>
      <c r="C17" s="80"/>
      <c r="D17" s="80"/>
      <c r="E17" s="123"/>
      <c r="F17" s="177">
        <f>'2. Income &amp; Expenditure Budget'!F23</f>
        <v>1520</v>
      </c>
      <c r="G17" s="216"/>
      <c r="H17" s="216"/>
      <c r="I17" s="216"/>
      <c r="J17" s="216"/>
      <c r="K17" s="216"/>
      <c r="L17" s="216"/>
      <c r="M17" s="216"/>
      <c r="N17" s="216"/>
      <c r="O17" s="216"/>
      <c r="P17" s="216"/>
      <c r="Q17" s="216"/>
      <c r="R17" s="216"/>
    </row>
    <row r="18" spans="1:18" x14ac:dyDescent="0.25">
      <c r="A18" s="109">
        <v>3210</v>
      </c>
      <c r="B18" s="101" t="s">
        <v>172</v>
      </c>
      <c r="C18" s="80"/>
      <c r="D18" s="80"/>
      <c r="E18" s="123"/>
      <c r="F18" s="177">
        <f>'2. Income &amp; Expenditure Budget'!F24</f>
        <v>3473</v>
      </c>
      <c r="G18" s="216"/>
      <c r="H18" s="216"/>
      <c r="I18" s="216"/>
      <c r="J18" s="216"/>
      <c r="K18" s="216"/>
      <c r="L18" s="216"/>
      <c r="M18" s="216"/>
      <c r="N18" s="216"/>
      <c r="O18" s="216"/>
      <c r="P18" s="216"/>
      <c r="Q18" s="216"/>
      <c r="R18" s="216"/>
    </row>
    <row r="19" spans="1:18" x14ac:dyDescent="0.25">
      <c r="A19" s="109">
        <v>3220</v>
      </c>
      <c r="B19" s="101" t="s">
        <v>5</v>
      </c>
      <c r="C19" s="80"/>
      <c r="D19" s="80"/>
      <c r="E19" s="123"/>
      <c r="F19" s="176">
        <f>'2. Income &amp; Expenditure Budget'!F25</f>
        <v>0</v>
      </c>
      <c r="G19" s="216"/>
      <c r="H19" s="216"/>
      <c r="I19" s="216"/>
      <c r="J19" s="216"/>
      <c r="K19" s="216"/>
      <c r="L19" s="216"/>
      <c r="M19" s="216"/>
      <c r="N19" s="216"/>
      <c r="O19" s="216"/>
      <c r="P19" s="216"/>
      <c r="Q19" s="216"/>
      <c r="R19" s="216"/>
    </row>
    <row r="20" spans="1:18" x14ac:dyDescent="0.25">
      <c r="A20" s="109">
        <v>3230</v>
      </c>
      <c r="B20" s="101" t="s">
        <v>216</v>
      </c>
      <c r="C20" s="80"/>
      <c r="D20" s="80"/>
      <c r="E20" s="123"/>
      <c r="F20" s="233">
        <f>'2. Income &amp; Expenditure Budget'!F26</f>
        <v>0</v>
      </c>
      <c r="G20" s="216"/>
      <c r="H20" s="216"/>
      <c r="I20" s="216"/>
      <c r="J20" s="216"/>
      <c r="K20" s="216"/>
      <c r="L20" s="216"/>
      <c r="M20" s="216"/>
      <c r="N20" s="216"/>
      <c r="O20" s="216"/>
      <c r="P20" s="216"/>
      <c r="Q20" s="216"/>
      <c r="R20" s="216"/>
    </row>
    <row r="21" spans="1:18" x14ac:dyDescent="0.25">
      <c r="A21" s="109">
        <v>3240</v>
      </c>
      <c r="B21" s="101" t="s">
        <v>256</v>
      </c>
      <c r="C21" s="80"/>
      <c r="D21" s="80"/>
      <c r="E21" s="123"/>
      <c r="F21" s="176">
        <f>'2. Income &amp; Expenditure Budget'!F27</f>
        <v>20874</v>
      </c>
      <c r="G21" s="216"/>
      <c r="H21" s="216"/>
      <c r="I21" s="216"/>
      <c r="J21" s="216"/>
      <c r="K21" s="216"/>
      <c r="L21" s="216"/>
      <c r="M21" s="216"/>
      <c r="N21" s="216"/>
      <c r="O21" s="216"/>
      <c r="P21" s="216"/>
      <c r="Q21" s="216"/>
      <c r="R21" s="216"/>
    </row>
    <row r="22" spans="1:18" x14ac:dyDescent="0.25">
      <c r="A22" s="109">
        <v>3245</v>
      </c>
      <c r="B22" s="101" t="s">
        <v>147</v>
      </c>
      <c r="C22" s="80"/>
      <c r="D22" s="80"/>
      <c r="E22" s="123"/>
      <c r="F22" s="176">
        <f>'2. Income &amp; Expenditure Budget'!F28</f>
        <v>26</v>
      </c>
      <c r="G22" s="216"/>
      <c r="H22" s="216"/>
      <c r="I22" s="216"/>
      <c r="J22" s="216"/>
      <c r="K22" s="216"/>
      <c r="L22" s="216"/>
      <c r="M22" s="216"/>
      <c r="N22" s="216"/>
      <c r="O22" s="216"/>
      <c r="P22" s="216"/>
      <c r="Q22" s="216"/>
      <c r="R22" s="216"/>
    </row>
    <row r="23" spans="1:18" x14ac:dyDescent="0.25">
      <c r="A23" s="110">
        <v>3255</v>
      </c>
      <c r="B23" s="101" t="s">
        <v>255</v>
      </c>
      <c r="C23" s="80"/>
      <c r="D23" s="80"/>
      <c r="E23" s="123"/>
      <c r="F23" s="231">
        <f>'2. Income &amp; Expenditure Budget'!F29</f>
        <v>0</v>
      </c>
      <c r="G23" s="216"/>
      <c r="H23" s="216"/>
      <c r="I23" s="216"/>
      <c r="J23" s="216"/>
      <c r="K23" s="216"/>
      <c r="L23" s="216"/>
      <c r="M23" s="216"/>
      <c r="N23" s="216"/>
      <c r="O23" s="216"/>
      <c r="P23" s="216"/>
      <c r="Q23" s="216"/>
      <c r="R23" s="216"/>
    </row>
    <row r="24" spans="1:18" x14ac:dyDescent="0.25">
      <c r="A24" s="115">
        <v>3260</v>
      </c>
      <c r="B24" s="101" t="s">
        <v>254</v>
      </c>
      <c r="C24" s="80"/>
      <c r="D24" s="80"/>
      <c r="E24" s="123"/>
      <c r="F24" s="231">
        <f>'2. Income &amp; Expenditure Budget'!F30</f>
        <v>0</v>
      </c>
      <c r="G24" s="216"/>
      <c r="H24" s="216"/>
      <c r="I24" s="216"/>
      <c r="J24" s="216"/>
      <c r="K24" s="216"/>
      <c r="L24" s="216"/>
      <c r="M24" s="216"/>
      <c r="N24" s="216"/>
      <c r="O24" s="216"/>
      <c r="P24" s="216"/>
      <c r="Q24" s="216"/>
      <c r="R24" s="216"/>
    </row>
    <row r="25" spans="1:18" x14ac:dyDescent="0.25">
      <c r="A25" s="110">
        <v>3275</v>
      </c>
      <c r="B25" s="101" t="s">
        <v>253</v>
      </c>
      <c r="C25" s="82"/>
      <c r="D25" s="80"/>
      <c r="E25" s="123"/>
      <c r="F25" s="232">
        <f>'2. Income &amp; Expenditure Budget'!F31</f>
        <v>0</v>
      </c>
      <c r="G25" s="216"/>
      <c r="H25" s="216"/>
      <c r="I25" s="216"/>
      <c r="J25" s="216"/>
      <c r="K25" s="216"/>
      <c r="L25" s="216"/>
      <c r="M25" s="216"/>
      <c r="N25" s="216"/>
      <c r="O25" s="216"/>
      <c r="P25" s="216"/>
      <c r="Q25" s="216"/>
      <c r="R25" s="216"/>
    </row>
    <row r="26" spans="1:18" x14ac:dyDescent="0.25">
      <c r="A26" s="115">
        <v>3276</v>
      </c>
      <c r="B26" s="101" t="s">
        <v>252</v>
      </c>
      <c r="C26" s="82"/>
      <c r="D26" s="84"/>
      <c r="E26" s="125"/>
      <c r="F26" s="232">
        <f>'2. Income &amp; Expenditure Budget'!F32</f>
        <v>0</v>
      </c>
      <c r="G26" s="216"/>
      <c r="H26" s="216"/>
      <c r="I26" s="216"/>
      <c r="J26" s="216"/>
      <c r="K26" s="216"/>
      <c r="L26" s="216"/>
      <c r="M26" s="216"/>
      <c r="N26" s="216"/>
      <c r="O26" s="216"/>
      <c r="P26" s="216"/>
      <c r="Q26" s="216"/>
      <c r="R26" s="216"/>
    </row>
    <row r="27" spans="1:18" x14ac:dyDescent="0.25">
      <c r="A27" s="115">
        <v>3277</v>
      </c>
      <c r="B27" s="101" t="s">
        <v>362</v>
      </c>
      <c r="C27" s="82"/>
      <c r="D27" s="84"/>
      <c r="E27" s="125"/>
      <c r="F27" s="176">
        <f>'2. Income &amp; Expenditure Budget'!F33</f>
        <v>0</v>
      </c>
      <c r="G27" s="216"/>
      <c r="H27" s="216"/>
      <c r="I27" s="216"/>
      <c r="J27" s="216"/>
      <c r="K27" s="216"/>
      <c r="L27" s="216"/>
      <c r="M27" s="216"/>
      <c r="N27" s="216"/>
      <c r="O27" s="216"/>
      <c r="P27" s="216"/>
      <c r="Q27" s="216"/>
      <c r="R27" s="216"/>
    </row>
    <row r="28" spans="1:18" x14ac:dyDescent="0.25">
      <c r="A28" s="115">
        <v>3280</v>
      </c>
      <c r="B28" s="101" t="s">
        <v>251</v>
      </c>
      <c r="C28" s="82"/>
      <c r="D28" s="84"/>
      <c r="E28" s="125"/>
      <c r="F28" s="176">
        <f>'2. Income &amp; Expenditure Budget'!F34</f>
        <v>0</v>
      </c>
      <c r="G28" s="216"/>
      <c r="H28" s="216"/>
      <c r="I28" s="216"/>
      <c r="J28" s="216"/>
      <c r="K28" s="216"/>
      <c r="L28" s="216"/>
      <c r="M28" s="216"/>
      <c r="N28" s="216"/>
      <c r="O28" s="216"/>
      <c r="P28" s="216"/>
      <c r="Q28" s="216"/>
      <c r="R28" s="216"/>
    </row>
    <row r="29" spans="1:18" x14ac:dyDescent="0.25">
      <c r="A29" s="115">
        <v>3281</v>
      </c>
      <c r="B29" s="101" t="s">
        <v>250</v>
      </c>
      <c r="C29" s="82"/>
      <c r="D29" s="84"/>
      <c r="E29" s="125"/>
      <c r="F29" s="176">
        <f>'2. Income &amp; Expenditure Budget'!F35</f>
        <v>16000</v>
      </c>
      <c r="G29" s="216"/>
      <c r="H29" s="216"/>
      <c r="I29" s="216"/>
      <c r="J29" s="216"/>
      <c r="K29" s="216"/>
      <c r="L29" s="216"/>
      <c r="M29" s="216"/>
      <c r="N29" s="216"/>
      <c r="O29" s="216"/>
      <c r="P29" s="216"/>
      <c r="Q29" s="216"/>
      <c r="R29" s="216"/>
    </row>
    <row r="30" spans="1:18" x14ac:dyDescent="0.25">
      <c r="A30" s="115">
        <v>3282</v>
      </c>
      <c r="B30" s="101" t="s">
        <v>249</v>
      </c>
      <c r="C30" s="82"/>
      <c r="D30" s="84"/>
      <c r="E30" s="125"/>
      <c r="F30" s="176">
        <f>'2. Income &amp; Expenditure Budget'!F36</f>
        <v>21000</v>
      </c>
      <c r="G30" s="216"/>
      <c r="H30" s="216"/>
      <c r="I30" s="216"/>
      <c r="J30" s="216"/>
      <c r="K30" s="216"/>
      <c r="L30" s="216"/>
      <c r="M30" s="216"/>
      <c r="N30" s="216"/>
      <c r="O30" s="216"/>
      <c r="P30" s="216"/>
      <c r="Q30" s="216"/>
      <c r="R30" s="216"/>
    </row>
    <row r="31" spans="1:18" x14ac:dyDescent="0.25">
      <c r="A31" s="115">
        <v>3283</v>
      </c>
      <c r="B31" s="101" t="s">
        <v>248</v>
      </c>
      <c r="C31" s="82"/>
      <c r="D31" s="84"/>
      <c r="E31" s="125"/>
      <c r="F31" s="176">
        <f>'2. Income &amp; Expenditure Budget'!F37</f>
        <v>6600</v>
      </c>
      <c r="G31" s="216"/>
      <c r="H31" s="216"/>
      <c r="I31" s="216"/>
      <c r="J31" s="216"/>
      <c r="K31" s="216"/>
      <c r="L31" s="216"/>
      <c r="M31" s="216"/>
      <c r="N31" s="216"/>
      <c r="O31" s="216"/>
      <c r="P31" s="216"/>
      <c r="Q31" s="216"/>
      <c r="R31" s="216"/>
    </row>
    <row r="32" spans="1:18" x14ac:dyDescent="0.25">
      <c r="A32" s="115">
        <v>3284</v>
      </c>
      <c r="B32" s="101" t="s">
        <v>247</v>
      </c>
      <c r="C32" s="82"/>
      <c r="D32" s="84"/>
      <c r="E32" s="125"/>
      <c r="F32" s="232">
        <f>'2. Income &amp; Expenditure Budget'!F38</f>
        <v>0</v>
      </c>
      <c r="G32" s="216"/>
      <c r="H32" s="216"/>
      <c r="I32" s="216"/>
      <c r="J32" s="216"/>
      <c r="K32" s="216"/>
      <c r="L32" s="216"/>
      <c r="M32" s="216"/>
      <c r="N32" s="216"/>
      <c r="O32" s="216"/>
      <c r="P32" s="216"/>
      <c r="Q32" s="216"/>
      <c r="R32" s="216"/>
    </row>
    <row r="33" spans="1:18" x14ac:dyDescent="0.25">
      <c r="A33" s="115">
        <v>3285</v>
      </c>
      <c r="B33" s="101" t="s">
        <v>246</v>
      </c>
      <c r="C33" s="82"/>
      <c r="D33" s="84"/>
      <c r="E33" s="125"/>
      <c r="F33" s="232">
        <f>'2. Income &amp; Expenditure Budget'!F39</f>
        <v>0</v>
      </c>
      <c r="G33" s="216"/>
      <c r="H33" s="216"/>
      <c r="I33" s="216"/>
      <c r="J33" s="216"/>
      <c r="K33" s="216"/>
      <c r="L33" s="216"/>
      <c r="M33" s="216"/>
      <c r="N33" s="216"/>
      <c r="O33" s="216"/>
      <c r="P33" s="216"/>
      <c r="Q33" s="216"/>
      <c r="R33" s="216"/>
    </row>
    <row r="34" spans="1:18" x14ac:dyDescent="0.25">
      <c r="A34" s="115">
        <v>3286</v>
      </c>
      <c r="B34" s="101" t="s">
        <v>245</v>
      </c>
      <c r="C34" s="82"/>
      <c r="D34" s="84"/>
      <c r="E34" s="125"/>
      <c r="F34" s="232">
        <f>'2. Income &amp; Expenditure Budget'!F40</f>
        <v>0</v>
      </c>
      <c r="G34" s="216"/>
      <c r="H34" s="216"/>
      <c r="I34" s="216"/>
      <c r="J34" s="216"/>
      <c r="K34" s="216"/>
      <c r="L34" s="216"/>
      <c r="M34" s="216"/>
      <c r="N34" s="216"/>
      <c r="O34" s="216"/>
      <c r="P34" s="216"/>
      <c r="Q34" s="216"/>
      <c r="R34" s="216"/>
    </row>
    <row r="35" spans="1:18" x14ac:dyDescent="0.25">
      <c r="A35" s="115">
        <v>3287</v>
      </c>
      <c r="B35" s="101" t="s">
        <v>244</v>
      </c>
      <c r="C35" s="82"/>
      <c r="D35" s="84"/>
      <c r="E35" s="125"/>
      <c r="F35" s="232">
        <f>'2. Income &amp; Expenditure Budget'!F41</f>
        <v>0</v>
      </c>
      <c r="G35" s="216"/>
      <c r="H35" s="216"/>
      <c r="I35" s="216"/>
      <c r="J35" s="216"/>
      <c r="K35" s="216"/>
      <c r="L35" s="216"/>
      <c r="M35" s="216"/>
      <c r="N35" s="216"/>
      <c r="O35" s="216"/>
      <c r="P35" s="216"/>
      <c r="Q35" s="216"/>
      <c r="R35" s="216"/>
    </row>
    <row r="36" spans="1:18" x14ac:dyDescent="0.25">
      <c r="A36" s="111">
        <v>3290</v>
      </c>
      <c r="B36" s="101" t="s">
        <v>343</v>
      </c>
      <c r="C36" s="83"/>
      <c r="D36" s="84"/>
      <c r="E36" s="125"/>
      <c r="F36" s="178">
        <f>'2. Income &amp; Expenditure Budget'!F42</f>
        <v>0</v>
      </c>
      <c r="G36" s="216"/>
      <c r="H36" s="216"/>
      <c r="I36" s="216"/>
      <c r="J36" s="216"/>
      <c r="K36" s="216"/>
      <c r="L36" s="216"/>
      <c r="M36" s="216"/>
      <c r="N36" s="216"/>
      <c r="O36" s="216"/>
      <c r="P36" s="216"/>
      <c r="Q36" s="216"/>
      <c r="R36" s="216"/>
    </row>
    <row r="37" spans="1:18" x14ac:dyDescent="0.25">
      <c r="A37" s="111">
        <v>3293</v>
      </c>
      <c r="B37" s="101" t="s">
        <v>314</v>
      </c>
      <c r="C37" s="83"/>
      <c r="D37" s="84"/>
      <c r="E37" s="125"/>
      <c r="F37" s="178">
        <f>'2. Income &amp; Expenditure Budget'!F43</f>
        <v>0</v>
      </c>
      <c r="G37" s="216"/>
      <c r="H37" s="216"/>
      <c r="I37" s="216"/>
      <c r="J37" s="216"/>
      <c r="K37" s="216"/>
      <c r="L37" s="216"/>
      <c r="M37" s="216"/>
      <c r="N37" s="216"/>
      <c r="O37" s="216"/>
      <c r="P37" s="216"/>
      <c r="Q37" s="216"/>
      <c r="R37" s="216"/>
    </row>
    <row r="38" spans="1:18" ht="15.75" thickBot="1" x14ac:dyDescent="0.3">
      <c r="A38" s="111">
        <v>3294</v>
      </c>
      <c r="B38" s="101" t="s">
        <v>153</v>
      </c>
      <c r="C38" s="83"/>
      <c r="D38" s="84"/>
      <c r="E38" s="125"/>
      <c r="F38" s="232">
        <f>'2. Income &amp; Expenditure Budget'!F44</f>
        <v>0</v>
      </c>
      <c r="G38" s="216"/>
      <c r="H38" s="216"/>
      <c r="I38" s="216"/>
      <c r="J38" s="216"/>
      <c r="K38" s="216"/>
      <c r="L38" s="216"/>
      <c r="M38" s="216"/>
      <c r="N38" s="216"/>
      <c r="O38" s="216"/>
      <c r="P38" s="216"/>
      <c r="Q38" s="216"/>
      <c r="R38" s="216"/>
    </row>
    <row r="39" spans="1:18" ht="15.75" thickBot="1" x14ac:dyDescent="0.3">
      <c r="A39" s="120" t="s">
        <v>89</v>
      </c>
      <c r="B39" s="119"/>
      <c r="C39" s="116"/>
      <c r="D39" s="116"/>
      <c r="E39" s="117"/>
      <c r="F39" s="139">
        <f t="shared" ref="F39:R39" si="0">SUM(F8:F38)</f>
        <v>334935.5</v>
      </c>
      <c r="G39" s="219">
        <f t="shared" si="0"/>
        <v>0</v>
      </c>
      <c r="H39" s="219">
        <f t="shared" si="0"/>
        <v>0</v>
      </c>
      <c r="I39" s="219">
        <f t="shared" si="0"/>
        <v>0</v>
      </c>
      <c r="J39" s="219">
        <f t="shared" si="0"/>
        <v>0</v>
      </c>
      <c r="K39" s="219">
        <f t="shared" si="0"/>
        <v>0</v>
      </c>
      <c r="L39" s="219">
        <f t="shared" si="0"/>
        <v>0</v>
      </c>
      <c r="M39" s="219">
        <f t="shared" si="0"/>
        <v>0</v>
      </c>
      <c r="N39" s="219">
        <f t="shared" si="0"/>
        <v>0</v>
      </c>
      <c r="O39" s="219">
        <f t="shared" si="0"/>
        <v>0</v>
      </c>
      <c r="P39" s="219">
        <f t="shared" si="0"/>
        <v>0</v>
      </c>
      <c r="Q39" s="219">
        <f t="shared" si="0"/>
        <v>0</v>
      </c>
      <c r="R39" s="219">
        <f t="shared" si="0"/>
        <v>0</v>
      </c>
    </row>
    <row r="40" spans="1:18" x14ac:dyDescent="0.25">
      <c r="A40" s="415">
        <v>3295</v>
      </c>
      <c r="B40" s="101" t="s">
        <v>243</v>
      </c>
      <c r="C40" s="83"/>
      <c r="D40" s="84"/>
      <c r="E40" s="125"/>
      <c r="F40" s="244">
        <f>'2. Income &amp; Expenditure Budget'!F46</f>
        <v>0</v>
      </c>
      <c r="G40" s="216"/>
      <c r="H40" s="216"/>
      <c r="I40" s="216"/>
      <c r="J40" s="216"/>
      <c r="K40" s="216"/>
      <c r="L40" s="216"/>
      <c r="M40" s="216"/>
      <c r="N40" s="216"/>
      <c r="O40" s="216"/>
      <c r="P40" s="216"/>
      <c r="Q40" s="216"/>
      <c r="R40" s="216"/>
    </row>
    <row r="41" spans="1:18" x14ac:dyDescent="0.25">
      <c r="A41" s="416">
        <v>3296</v>
      </c>
      <c r="B41" s="101" t="s">
        <v>148</v>
      </c>
      <c r="C41" s="83"/>
      <c r="D41" s="84"/>
      <c r="E41" s="125"/>
      <c r="F41" s="244">
        <f>'2. Income &amp; Expenditure Budget'!F47</f>
        <v>0</v>
      </c>
      <c r="G41" s="216"/>
      <c r="H41" s="216"/>
      <c r="I41" s="216"/>
      <c r="J41" s="216"/>
      <c r="K41" s="216"/>
      <c r="L41" s="216"/>
      <c r="M41" s="216"/>
      <c r="N41" s="216"/>
      <c r="O41" s="216"/>
      <c r="P41" s="216"/>
      <c r="Q41" s="216"/>
      <c r="R41" s="216"/>
    </row>
    <row r="42" spans="1:18" x14ac:dyDescent="0.25">
      <c r="A42" s="416">
        <v>3297</v>
      </c>
      <c r="B42" s="101" t="s">
        <v>149</v>
      </c>
      <c r="C42" s="83"/>
      <c r="D42" s="84"/>
      <c r="E42" s="125"/>
      <c r="F42" s="244">
        <f>'2. Income &amp; Expenditure Budget'!F48</f>
        <v>0</v>
      </c>
      <c r="G42" s="216"/>
      <c r="H42" s="216"/>
      <c r="I42" s="216"/>
      <c r="J42" s="216"/>
      <c r="K42" s="216"/>
      <c r="L42" s="216"/>
      <c r="M42" s="216"/>
      <c r="N42" s="216"/>
      <c r="O42" s="216"/>
      <c r="P42" s="216"/>
      <c r="Q42" s="216"/>
      <c r="R42" s="216"/>
    </row>
    <row r="43" spans="1:18" x14ac:dyDescent="0.25">
      <c r="A43" s="416">
        <v>3298</v>
      </c>
      <c r="B43" s="101" t="s">
        <v>150</v>
      </c>
      <c r="C43" s="83"/>
      <c r="D43" s="84"/>
      <c r="E43" s="125"/>
      <c r="F43" s="244">
        <f>'2. Income &amp; Expenditure Budget'!F49</f>
        <v>0</v>
      </c>
      <c r="G43" s="216"/>
      <c r="H43" s="216"/>
      <c r="I43" s="216"/>
      <c r="J43" s="216"/>
      <c r="K43" s="216"/>
      <c r="L43" s="216"/>
      <c r="M43" s="216"/>
      <c r="N43" s="216"/>
      <c r="O43" s="216"/>
      <c r="P43" s="216"/>
      <c r="Q43" s="216"/>
      <c r="R43" s="216"/>
    </row>
    <row r="44" spans="1:18" x14ac:dyDescent="0.25">
      <c r="A44" s="416">
        <v>3299</v>
      </c>
      <c r="B44" s="101" t="s">
        <v>151</v>
      </c>
      <c r="C44" s="83"/>
      <c r="D44" s="84"/>
      <c r="E44" s="125"/>
      <c r="F44" s="244">
        <f>'2. Income &amp; Expenditure Budget'!F50</f>
        <v>0</v>
      </c>
      <c r="G44" s="216"/>
      <c r="H44" s="216"/>
      <c r="I44" s="216"/>
      <c r="J44" s="216"/>
      <c r="K44" s="216"/>
      <c r="L44" s="216"/>
      <c r="M44" s="216"/>
      <c r="N44" s="216"/>
      <c r="O44" s="216"/>
      <c r="P44" s="216"/>
      <c r="Q44" s="216"/>
      <c r="R44" s="216"/>
    </row>
    <row r="45" spans="1:18" x14ac:dyDescent="0.25">
      <c r="A45" s="245" t="s">
        <v>152</v>
      </c>
      <c r="B45" s="245"/>
      <c r="C45" s="245"/>
      <c r="D45" s="245"/>
      <c r="E45" s="246"/>
      <c r="F45" s="219">
        <f>SUM(F40:F44)</f>
        <v>0</v>
      </c>
      <c r="G45" s="219">
        <f t="shared" ref="G45:R45" si="1">SUM(G40:G44)</f>
        <v>0</v>
      </c>
      <c r="H45" s="219">
        <f t="shared" si="1"/>
        <v>0</v>
      </c>
      <c r="I45" s="219">
        <f t="shared" si="1"/>
        <v>0</v>
      </c>
      <c r="J45" s="219">
        <f t="shared" si="1"/>
        <v>0</v>
      </c>
      <c r="K45" s="219">
        <f t="shared" si="1"/>
        <v>0</v>
      </c>
      <c r="L45" s="219">
        <f t="shared" si="1"/>
        <v>0</v>
      </c>
      <c r="M45" s="219">
        <f t="shared" si="1"/>
        <v>0</v>
      </c>
      <c r="N45" s="219">
        <f t="shared" si="1"/>
        <v>0</v>
      </c>
      <c r="O45" s="219">
        <f t="shared" si="1"/>
        <v>0</v>
      </c>
      <c r="P45" s="219">
        <f t="shared" si="1"/>
        <v>0</v>
      </c>
      <c r="Q45" s="219">
        <f t="shared" si="1"/>
        <v>0</v>
      </c>
      <c r="R45" s="219">
        <f t="shared" si="1"/>
        <v>0</v>
      </c>
    </row>
    <row r="46" spans="1:18" ht="15.75" thickBot="1" x14ac:dyDescent="0.3">
      <c r="A46" s="112"/>
      <c r="B46" s="75" t="s">
        <v>75</v>
      </c>
      <c r="D46" s="14"/>
      <c r="E46" s="14"/>
      <c r="F46" s="130"/>
      <c r="G46" s="216"/>
      <c r="H46" s="216"/>
      <c r="I46" s="216"/>
      <c r="J46" s="216"/>
      <c r="K46" s="216"/>
      <c r="L46" s="216"/>
      <c r="M46" s="216"/>
      <c r="N46" s="216"/>
      <c r="O46" s="216"/>
      <c r="P46" s="216"/>
      <c r="Q46" s="216"/>
      <c r="R46" s="216"/>
    </row>
    <row r="47" spans="1:18" ht="15.75" thickBot="1" x14ac:dyDescent="0.3">
      <c r="A47" s="120" t="s">
        <v>94</v>
      </c>
      <c r="B47" s="119"/>
      <c r="C47" s="116"/>
      <c r="D47" s="116"/>
      <c r="E47" s="117"/>
      <c r="F47" s="139"/>
      <c r="G47" s="216"/>
      <c r="H47" s="216"/>
      <c r="I47" s="216"/>
      <c r="J47" s="216"/>
      <c r="K47" s="216"/>
      <c r="L47" s="216"/>
      <c r="M47" s="216"/>
      <c r="N47" s="216"/>
      <c r="O47" s="216"/>
      <c r="P47" s="216"/>
      <c r="Q47" s="216"/>
      <c r="R47" s="216"/>
    </row>
    <row r="48" spans="1:18" x14ac:dyDescent="0.25">
      <c r="A48" s="258">
        <v>3300</v>
      </c>
      <c r="B48" s="103" t="s">
        <v>95</v>
      </c>
      <c r="C48" s="82"/>
      <c r="D48" s="80"/>
      <c r="E48" s="123"/>
      <c r="F48" s="129">
        <f>'2. Income &amp; Expenditure Budget'!F54</f>
        <v>0</v>
      </c>
      <c r="G48" s="216"/>
      <c r="H48" s="216"/>
      <c r="I48" s="216"/>
      <c r="J48" s="216"/>
      <c r="K48" s="216"/>
      <c r="L48" s="216"/>
      <c r="M48" s="216"/>
      <c r="N48" s="216"/>
      <c r="O48" s="216"/>
      <c r="P48" s="216"/>
      <c r="Q48" s="216"/>
      <c r="R48" s="216"/>
    </row>
    <row r="49" spans="1:18" x14ac:dyDescent="0.25">
      <c r="A49" s="113">
        <v>3310</v>
      </c>
      <c r="B49" s="107" t="s">
        <v>154</v>
      </c>
      <c r="C49" s="85"/>
      <c r="D49" s="79"/>
      <c r="E49" s="122"/>
      <c r="F49" s="129">
        <f>'2. Income &amp; Expenditure Budget'!F55</f>
        <v>0</v>
      </c>
      <c r="G49" s="216"/>
      <c r="H49" s="216"/>
      <c r="I49" s="216"/>
      <c r="J49" s="216"/>
      <c r="K49" s="216"/>
      <c r="L49" s="216"/>
      <c r="M49" s="216"/>
      <c r="N49" s="216"/>
      <c r="O49" s="216"/>
      <c r="P49" s="216"/>
      <c r="Q49" s="216"/>
      <c r="R49" s="216"/>
    </row>
    <row r="50" spans="1:18" x14ac:dyDescent="0.25">
      <c r="A50" s="109">
        <v>3330</v>
      </c>
      <c r="B50" s="103" t="s">
        <v>6</v>
      </c>
      <c r="C50" s="82"/>
      <c r="D50" s="80"/>
      <c r="E50" s="123"/>
      <c r="F50" s="129">
        <f>'2. Income &amp; Expenditure Budget'!F56</f>
        <v>0</v>
      </c>
      <c r="G50" s="216"/>
      <c r="H50" s="216"/>
      <c r="I50" s="216"/>
      <c r="J50" s="216"/>
      <c r="K50" s="216"/>
      <c r="L50" s="216"/>
      <c r="M50" s="216"/>
      <c r="N50" s="216"/>
      <c r="O50" s="216"/>
      <c r="P50" s="216"/>
      <c r="Q50" s="216"/>
      <c r="R50" s="216"/>
    </row>
    <row r="51" spans="1:18" x14ac:dyDescent="0.25">
      <c r="A51" s="110">
        <v>3335</v>
      </c>
      <c r="B51" s="104" t="s">
        <v>76</v>
      </c>
      <c r="C51" s="82"/>
      <c r="D51" s="80"/>
      <c r="E51" s="123"/>
      <c r="F51" s="129">
        <f>'2. Income &amp; Expenditure Budget'!F57</f>
        <v>0</v>
      </c>
      <c r="G51" s="216"/>
      <c r="H51" s="216"/>
      <c r="I51" s="216"/>
      <c r="J51" s="216"/>
      <c r="K51" s="216"/>
      <c r="L51" s="216"/>
      <c r="M51" s="216"/>
      <c r="N51" s="216"/>
      <c r="O51" s="216"/>
      <c r="P51" s="216"/>
      <c r="Q51" s="216"/>
      <c r="R51" s="216"/>
    </row>
    <row r="52" spans="1:18" x14ac:dyDescent="0.25">
      <c r="A52" s="110">
        <v>3350</v>
      </c>
      <c r="B52" s="105" t="s">
        <v>217</v>
      </c>
      <c r="C52" s="82"/>
      <c r="D52" s="80"/>
      <c r="E52" s="123"/>
      <c r="F52" s="129">
        <f>'2. Income &amp; Expenditure Budget'!F58</f>
        <v>0</v>
      </c>
      <c r="G52" s="216"/>
      <c r="H52" s="216"/>
      <c r="I52" s="216"/>
      <c r="J52" s="216"/>
      <c r="K52" s="216"/>
      <c r="L52" s="216"/>
      <c r="M52" s="216"/>
      <c r="N52" s="216"/>
      <c r="O52" s="216"/>
      <c r="P52" s="216"/>
      <c r="Q52" s="216"/>
      <c r="R52" s="216"/>
    </row>
    <row r="53" spans="1:18" x14ac:dyDescent="0.25">
      <c r="A53" s="110">
        <v>3370</v>
      </c>
      <c r="B53" s="105" t="s">
        <v>173</v>
      </c>
      <c r="C53" s="82"/>
      <c r="D53" s="80"/>
      <c r="E53" s="123"/>
      <c r="F53" s="129">
        <f>'2. Income &amp; Expenditure Budget'!F59</f>
        <v>0</v>
      </c>
      <c r="G53" s="216"/>
      <c r="H53" s="216"/>
      <c r="I53" s="216"/>
      <c r="J53" s="216"/>
      <c r="K53" s="216"/>
      <c r="L53" s="216"/>
      <c r="M53" s="216"/>
      <c r="N53" s="216"/>
      <c r="O53" s="216"/>
      <c r="P53" s="216"/>
      <c r="Q53" s="216"/>
      <c r="R53" s="216"/>
    </row>
    <row r="54" spans="1:18" x14ac:dyDescent="0.25">
      <c r="A54" s="110">
        <v>3375</v>
      </c>
      <c r="B54" s="104" t="s">
        <v>77</v>
      </c>
      <c r="C54" s="82"/>
      <c r="D54" s="80"/>
      <c r="E54" s="123"/>
      <c r="F54" s="129">
        <f>'2. Income &amp; Expenditure Budget'!F60</f>
        <v>0</v>
      </c>
      <c r="G54" s="216"/>
      <c r="H54" s="216"/>
      <c r="I54" s="216"/>
      <c r="J54" s="216"/>
      <c r="K54" s="216"/>
      <c r="L54" s="216"/>
      <c r="M54" s="216"/>
      <c r="N54" s="216"/>
      <c r="O54" s="216"/>
      <c r="P54" s="216"/>
      <c r="Q54" s="216"/>
      <c r="R54" s="216"/>
    </row>
    <row r="55" spans="1:18" x14ac:dyDescent="0.25">
      <c r="A55" s="110">
        <v>3390</v>
      </c>
      <c r="B55" s="105" t="s">
        <v>78</v>
      </c>
      <c r="C55" s="82"/>
      <c r="D55" s="80"/>
      <c r="E55" s="123"/>
      <c r="F55" s="129">
        <f>'2. Income &amp; Expenditure Budget'!F61</f>
        <v>0</v>
      </c>
      <c r="G55" s="216"/>
      <c r="H55" s="216"/>
      <c r="I55" s="216"/>
      <c r="J55" s="216"/>
      <c r="K55" s="216"/>
      <c r="L55" s="216"/>
      <c r="M55" s="216"/>
      <c r="N55" s="216"/>
      <c r="O55" s="216"/>
      <c r="P55" s="216"/>
      <c r="Q55" s="216"/>
      <c r="R55" s="216"/>
    </row>
    <row r="56" spans="1:18" x14ac:dyDescent="0.25">
      <c r="A56" s="110">
        <v>3395</v>
      </c>
      <c r="B56" s="105" t="s">
        <v>315</v>
      </c>
      <c r="C56" s="82"/>
      <c r="D56" s="80"/>
      <c r="E56" s="123"/>
      <c r="F56" s="129">
        <f>'2. Income &amp; Expenditure Budget'!F62</f>
        <v>0</v>
      </c>
      <c r="G56" s="216"/>
      <c r="H56" s="216"/>
      <c r="I56" s="216"/>
      <c r="J56" s="216"/>
      <c r="K56" s="216"/>
      <c r="L56" s="216"/>
      <c r="M56" s="216"/>
      <c r="N56" s="216"/>
      <c r="O56" s="216"/>
      <c r="P56" s="216"/>
      <c r="Q56" s="216"/>
      <c r="R56" s="216"/>
    </row>
    <row r="57" spans="1:18" x14ac:dyDescent="0.25">
      <c r="A57" s="109">
        <v>3410</v>
      </c>
      <c r="B57" s="103" t="s">
        <v>112</v>
      </c>
      <c r="C57" s="82"/>
      <c r="D57" s="80"/>
      <c r="E57" s="123"/>
      <c r="F57" s="129">
        <f>'2. Income &amp; Expenditure Budget'!F63</f>
        <v>0</v>
      </c>
      <c r="G57" s="216"/>
      <c r="H57" s="216"/>
      <c r="I57" s="216"/>
      <c r="J57" s="216"/>
      <c r="K57" s="216"/>
      <c r="L57" s="216"/>
      <c r="M57" s="216"/>
      <c r="N57" s="216"/>
      <c r="O57" s="216"/>
      <c r="P57" s="216"/>
      <c r="Q57" s="216"/>
      <c r="R57" s="216"/>
    </row>
    <row r="58" spans="1:18" x14ac:dyDescent="0.25">
      <c r="A58" s="109">
        <v>3420</v>
      </c>
      <c r="B58" s="103" t="s">
        <v>7</v>
      </c>
      <c r="C58" s="82"/>
      <c r="D58" s="80"/>
      <c r="E58" s="123"/>
      <c r="F58" s="129">
        <f>'2. Income &amp; Expenditure Budget'!F64</f>
        <v>0</v>
      </c>
      <c r="G58" s="216"/>
      <c r="H58" s="216"/>
      <c r="I58" s="216"/>
      <c r="J58" s="216"/>
      <c r="K58" s="216"/>
      <c r="L58" s="216"/>
      <c r="M58" s="216"/>
      <c r="N58" s="216"/>
      <c r="O58" s="216"/>
      <c r="P58" s="216"/>
      <c r="Q58" s="216"/>
      <c r="R58" s="216"/>
    </row>
    <row r="59" spans="1:18" x14ac:dyDescent="0.25">
      <c r="A59" s="109">
        <v>3430</v>
      </c>
      <c r="B59" s="103" t="s">
        <v>8</v>
      </c>
      <c r="C59" s="82"/>
      <c r="D59" s="80"/>
      <c r="E59" s="123"/>
      <c r="F59" s="129">
        <f>'2. Income &amp; Expenditure Budget'!F65</f>
        <v>0</v>
      </c>
      <c r="G59" s="216"/>
      <c r="H59" s="216"/>
      <c r="I59" s="216"/>
      <c r="J59" s="216"/>
      <c r="K59" s="216"/>
      <c r="L59" s="216"/>
      <c r="M59" s="216"/>
      <c r="N59" s="216"/>
      <c r="O59" s="216"/>
      <c r="P59" s="216"/>
      <c r="Q59" s="216"/>
      <c r="R59" s="216"/>
    </row>
    <row r="60" spans="1:18" x14ac:dyDescent="0.25">
      <c r="A60" s="109">
        <v>3440</v>
      </c>
      <c r="B60" s="103" t="s">
        <v>59</v>
      </c>
      <c r="C60" s="82"/>
      <c r="D60" s="80"/>
      <c r="E60" s="123"/>
      <c r="F60" s="129">
        <f>'2. Income &amp; Expenditure Budget'!F66</f>
        <v>0</v>
      </c>
      <c r="G60" s="216"/>
      <c r="H60" s="216"/>
      <c r="I60" s="216"/>
      <c r="J60" s="216"/>
      <c r="K60" s="216"/>
      <c r="L60" s="216"/>
      <c r="M60" s="216"/>
      <c r="N60" s="216"/>
      <c r="O60" s="216"/>
      <c r="P60" s="216"/>
      <c r="Q60" s="216"/>
      <c r="R60" s="216"/>
    </row>
    <row r="61" spans="1:18" x14ac:dyDescent="0.25">
      <c r="A61" s="109">
        <v>3450</v>
      </c>
      <c r="B61" s="103" t="s">
        <v>174</v>
      </c>
      <c r="C61" s="82"/>
      <c r="D61" s="80"/>
      <c r="E61" s="123"/>
      <c r="F61" s="129">
        <f>'2. Income &amp; Expenditure Budget'!F67</f>
        <v>0</v>
      </c>
      <c r="G61" s="216"/>
      <c r="H61" s="216"/>
      <c r="I61" s="216"/>
      <c r="J61" s="216"/>
      <c r="K61" s="216"/>
      <c r="L61" s="216"/>
      <c r="M61" s="216"/>
      <c r="N61" s="216"/>
      <c r="O61" s="216"/>
      <c r="P61" s="216"/>
      <c r="Q61" s="216"/>
      <c r="R61" s="216"/>
    </row>
    <row r="62" spans="1:18" x14ac:dyDescent="0.25">
      <c r="A62" s="109">
        <v>3460</v>
      </c>
      <c r="B62" s="103" t="s">
        <v>317</v>
      </c>
      <c r="C62" s="82"/>
      <c r="D62" s="80"/>
      <c r="E62" s="123"/>
      <c r="F62" s="129">
        <f>'2. Income &amp; Expenditure Budget'!F68</f>
        <v>0</v>
      </c>
      <c r="G62" s="216"/>
      <c r="H62" s="216"/>
      <c r="I62" s="216"/>
      <c r="J62" s="216"/>
      <c r="K62" s="216"/>
      <c r="L62" s="216"/>
      <c r="M62" s="216"/>
      <c r="N62" s="216"/>
      <c r="O62" s="216"/>
      <c r="P62" s="216"/>
      <c r="Q62" s="216"/>
      <c r="R62" s="216"/>
    </row>
    <row r="63" spans="1:18" x14ac:dyDescent="0.25">
      <c r="A63" s="109">
        <v>3490</v>
      </c>
      <c r="B63" s="103" t="s">
        <v>155</v>
      </c>
      <c r="C63" s="82"/>
      <c r="D63" s="80"/>
      <c r="E63" s="123"/>
      <c r="F63" s="129">
        <f>'2. Income &amp; Expenditure Budget'!F69</f>
        <v>0</v>
      </c>
      <c r="G63" s="216"/>
      <c r="H63" s="216"/>
      <c r="I63" s="216"/>
      <c r="J63" s="216"/>
      <c r="K63" s="216"/>
      <c r="L63" s="216"/>
      <c r="M63" s="216"/>
      <c r="N63" s="216"/>
      <c r="O63" s="216"/>
      <c r="P63" s="216"/>
      <c r="Q63" s="216"/>
      <c r="R63" s="216"/>
    </row>
    <row r="64" spans="1:18" x14ac:dyDescent="0.25">
      <c r="A64" s="110">
        <v>3495</v>
      </c>
      <c r="B64" s="104" t="s">
        <v>79</v>
      </c>
      <c r="C64" s="82"/>
      <c r="D64" s="82"/>
      <c r="E64" s="126"/>
      <c r="F64" s="129">
        <f>'2. Income &amp; Expenditure Budget'!F70</f>
        <v>0</v>
      </c>
      <c r="G64" s="216"/>
      <c r="H64" s="216"/>
      <c r="I64" s="216"/>
      <c r="J64" s="216"/>
      <c r="K64" s="216"/>
      <c r="L64" s="216"/>
      <c r="M64" s="216"/>
      <c r="N64" s="216"/>
      <c r="O64" s="216"/>
      <c r="P64" s="216"/>
      <c r="Q64" s="216"/>
      <c r="R64" s="216"/>
    </row>
    <row r="65" spans="1:18" x14ac:dyDescent="0.25">
      <c r="A65" s="110">
        <v>3500</v>
      </c>
      <c r="B65" s="105" t="s">
        <v>175</v>
      </c>
      <c r="C65" s="82"/>
      <c r="D65" s="82"/>
      <c r="E65" s="126"/>
      <c r="F65" s="129">
        <f>'2. Income &amp; Expenditure Budget'!F71</f>
        <v>0</v>
      </c>
      <c r="G65" s="216"/>
      <c r="H65" s="216"/>
      <c r="I65" s="216"/>
      <c r="J65" s="216"/>
      <c r="K65" s="216"/>
      <c r="L65" s="216"/>
      <c r="M65" s="216"/>
      <c r="N65" s="216"/>
      <c r="O65" s="216"/>
      <c r="P65" s="216"/>
      <c r="Q65" s="216"/>
      <c r="R65" s="216"/>
    </row>
    <row r="66" spans="1:18" x14ac:dyDescent="0.25">
      <c r="A66" s="110">
        <v>3510</v>
      </c>
      <c r="B66" s="105" t="s">
        <v>9</v>
      </c>
      <c r="C66" s="82"/>
      <c r="D66" s="80"/>
      <c r="E66" s="123"/>
      <c r="F66" s="129">
        <f>'2. Income &amp; Expenditure Budget'!F72</f>
        <v>0</v>
      </c>
      <c r="G66" s="216"/>
      <c r="H66" s="216"/>
      <c r="I66" s="216"/>
      <c r="J66" s="216"/>
      <c r="K66" s="216"/>
      <c r="L66" s="216"/>
      <c r="M66" s="216"/>
      <c r="N66" s="216"/>
      <c r="O66" s="216"/>
      <c r="P66" s="216"/>
      <c r="Q66" s="216"/>
      <c r="R66" s="216"/>
    </row>
    <row r="67" spans="1:18" x14ac:dyDescent="0.25">
      <c r="A67" s="110">
        <v>3520</v>
      </c>
      <c r="B67" s="105" t="s">
        <v>176</v>
      </c>
      <c r="C67" s="82"/>
      <c r="D67" s="80"/>
      <c r="E67" s="123"/>
      <c r="F67" s="129">
        <f>'2. Income &amp; Expenditure Budget'!F73</f>
        <v>0</v>
      </c>
      <c r="G67" s="216"/>
      <c r="H67" s="216"/>
      <c r="I67" s="216"/>
      <c r="J67" s="216"/>
      <c r="K67" s="216"/>
      <c r="L67" s="216"/>
      <c r="M67" s="216"/>
      <c r="N67" s="216"/>
      <c r="O67" s="216"/>
      <c r="P67" s="216"/>
      <c r="Q67" s="216"/>
      <c r="R67" s="216"/>
    </row>
    <row r="68" spans="1:18" x14ac:dyDescent="0.25">
      <c r="A68" s="110">
        <v>3530</v>
      </c>
      <c r="B68" s="105" t="s">
        <v>177</v>
      </c>
      <c r="C68" s="82"/>
      <c r="D68" s="80"/>
      <c r="E68" s="123"/>
      <c r="F68" s="129">
        <f>'2. Income &amp; Expenditure Budget'!F74</f>
        <v>0</v>
      </c>
      <c r="G68" s="216"/>
      <c r="H68" s="216"/>
      <c r="I68" s="216"/>
      <c r="J68" s="216"/>
      <c r="K68" s="216"/>
      <c r="L68" s="216"/>
      <c r="M68" s="216"/>
      <c r="N68" s="216"/>
      <c r="O68" s="216"/>
      <c r="P68" s="216"/>
      <c r="Q68" s="216"/>
      <c r="R68" s="216"/>
    </row>
    <row r="69" spans="1:18" x14ac:dyDescent="0.25">
      <c r="A69" s="110">
        <v>3535</v>
      </c>
      <c r="B69" s="104" t="s">
        <v>178</v>
      </c>
      <c r="C69" s="82"/>
      <c r="D69" s="80"/>
      <c r="E69" s="123"/>
      <c r="F69" s="129">
        <f>'2. Income &amp; Expenditure Budget'!F75</f>
        <v>0</v>
      </c>
      <c r="G69" s="216"/>
      <c r="H69" s="216"/>
      <c r="I69" s="216"/>
      <c r="J69" s="216"/>
      <c r="K69" s="216"/>
      <c r="L69" s="216"/>
      <c r="M69" s="216"/>
      <c r="N69" s="216"/>
      <c r="O69" s="216"/>
      <c r="P69" s="216"/>
      <c r="Q69" s="216"/>
      <c r="R69" s="216"/>
    </row>
    <row r="70" spans="1:18" x14ac:dyDescent="0.25">
      <c r="A70" s="109">
        <v>3550</v>
      </c>
      <c r="B70" s="103" t="s">
        <v>80</v>
      </c>
      <c r="C70" s="82"/>
      <c r="D70" s="80"/>
      <c r="E70" s="123"/>
      <c r="F70" s="129">
        <f>'2. Income &amp; Expenditure Budget'!F76</f>
        <v>0</v>
      </c>
      <c r="G70" s="216"/>
      <c r="H70" s="216"/>
      <c r="I70" s="216"/>
      <c r="J70" s="216"/>
      <c r="K70" s="216"/>
      <c r="L70" s="216"/>
      <c r="M70" s="216"/>
      <c r="N70" s="216"/>
      <c r="O70" s="216"/>
      <c r="P70" s="216"/>
      <c r="Q70" s="216"/>
      <c r="R70" s="216"/>
    </row>
    <row r="71" spans="1:18" x14ac:dyDescent="0.25">
      <c r="A71" s="111">
        <v>3570</v>
      </c>
      <c r="B71" s="106" t="s">
        <v>179</v>
      </c>
      <c r="C71" s="82"/>
      <c r="D71" s="80"/>
      <c r="E71" s="123"/>
      <c r="F71" s="129">
        <f>'2. Income &amp; Expenditure Budget'!F77</f>
        <v>0</v>
      </c>
      <c r="G71" s="216"/>
      <c r="H71" s="216"/>
      <c r="I71" s="216"/>
      <c r="J71" s="216"/>
      <c r="K71" s="216"/>
      <c r="L71" s="216"/>
      <c r="M71" s="216"/>
      <c r="N71" s="216"/>
      <c r="O71" s="216"/>
      <c r="P71" s="216"/>
      <c r="Q71" s="216"/>
      <c r="R71" s="216"/>
    </row>
    <row r="72" spans="1:18" x14ac:dyDescent="0.25">
      <c r="A72" s="259">
        <v>3574</v>
      </c>
      <c r="B72" s="105" t="s">
        <v>156</v>
      </c>
      <c r="C72" s="82"/>
      <c r="D72" s="80"/>
      <c r="E72" s="123"/>
      <c r="F72" s="129">
        <f>'2. Income &amp; Expenditure Budget'!F78</f>
        <v>0</v>
      </c>
      <c r="G72" s="216"/>
      <c r="H72" s="216"/>
      <c r="I72" s="216"/>
      <c r="J72" s="216"/>
      <c r="K72" s="216"/>
      <c r="L72" s="216"/>
      <c r="M72" s="216"/>
      <c r="N72" s="216"/>
      <c r="O72" s="216"/>
      <c r="P72" s="216"/>
      <c r="Q72" s="216"/>
      <c r="R72" s="216"/>
    </row>
    <row r="73" spans="1:18" ht="15.75" thickBot="1" x14ac:dyDescent="0.3">
      <c r="A73" s="256">
        <v>3575</v>
      </c>
      <c r="B73" s="104" t="s">
        <v>157</v>
      </c>
      <c r="C73" s="82"/>
      <c r="D73" s="80"/>
      <c r="E73" s="123"/>
      <c r="F73" s="129">
        <f>'2. Income &amp; Expenditure Budget'!F79</f>
        <v>0</v>
      </c>
      <c r="G73" s="216"/>
      <c r="H73" s="216"/>
      <c r="I73" s="216"/>
      <c r="J73" s="216"/>
      <c r="K73" s="216"/>
      <c r="L73" s="216"/>
      <c r="M73" s="216"/>
      <c r="N73" s="216"/>
      <c r="O73" s="216"/>
      <c r="P73" s="216"/>
      <c r="Q73" s="216"/>
      <c r="R73" s="216"/>
    </row>
    <row r="74" spans="1:18" ht="15.75" thickBot="1" x14ac:dyDescent="0.3">
      <c r="A74" s="120" t="s">
        <v>96</v>
      </c>
      <c r="B74" s="119"/>
      <c r="C74" s="116"/>
      <c r="D74" s="116"/>
      <c r="E74" s="117"/>
      <c r="F74" s="139">
        <f>SUM(F48:F73)</f>
        <v>0</v>
      </c>
      <c r="G74" s="251">
        <f t="shared" ref="G74:R74" si="2">SUM(G48:G73)</f>
        <v>0</v>
      </c>
      <c r="H74" s="251">
        <f t="shared" si="2"/>
        <v>0</v>
      </c>
      <c r="I74" s="251">
        <f t="shared" si="2"/>
        <v>0</v>
      </c>
      <c r="J74" s="251">
        <f t="shared" si="2"/>
        <v>0</v>
      </c>
      <c r="K74" s="251">
        <f t="shared" si="2"/>
        <v>0</v>
      </c>
      <c r="L74" s="251">
        <f t="shared" si="2"/>
        <v>0</v>
      </c>
      <c r="M74" s="251">
        <f t="shared" si="2"/>
        <v>0</v>
      </c>
      <c r="N74" s="251">
        <f t="shared" si="2"/>
        <v>0</v>
      </c>
      <c r="O74" s="251">
        <f t="shared" si="2"/>
        <v>0</v>
      </c>
      <c r="P74" s="251">
        <f t="shared" si="2"/>
        <v>0</v>
      </c>
      <c r="Q74" s="251">
        <f t="shared" si="2"/>
        <v>0</v>
      </c>
      <c r="R74" s="251">
        <f t="shared" si="2"/>
        <v>0</v>
      </c>
    </row>
    <row r="75" spans="1:18" ht="15.75" thickBot="1" x14ac:dyDescent="0.3">
      <c r="A75" s="112"/>
      <c r="B75" s="75" t="s">
        <v>75</v>
      </c>
      <c r="D75" s="14"/>
      <c r="E75" s="14"/>
      <c r="F75" s="133"/>
      <c r="G75" s="216"/>
      <c r="H75" s="216"/>
      <c r="I75" s="216"/>
      <c r="J75" s="216"/>
      <c r="K75" s="216"/>
      <c r="L75" s="216"/>
      <c r="M75" s="216"/>
      <c r="N75" s="216"/>
      <c r="O75" s="216"/>
      <c r="P75" s="216"/>
      <c r="Q75" s="216"/>
      <c r="R75" s="216"/>
    </row>
    <row r="76" spans="1:18" ht="15.75" thickBot="1" x14ac:dyDescent="0.3">
      <c r="A76" s="120" t="s">
        <v>10</v>
      </c>
      <c r="B76" s="119"/>
      <c r="C76" s="116"/>
      <c r="D76" s="116"/>
      <c r="E76" s="117"/>
      <c r="F76" s="139"/>
      <c r="G76" s="216"/>
      <c r="H76" s="216"/>
      <c r="I76" s="216"/>
      <c r="J76" s="216"/>
      <c r="K76" s="216"/>
      <c r="L76" s="216"/>
      <c r="M76" s="216"/>
      <c r="N76" s="216"/>
      <c r="O76" s="216"/>
      <c r="P76" s="216"/>
      <c r="Q76" s="216"/>
      <c r="R76" s="216"/>
    </row>
    <row r="77" spans="1:18" x14ac:dyDescent="0.25">
      <c r="A77" s="260">
        <v>3650</v>
      </c>
      <c r="B77" s="101" t="s">
        <v>242</v>
      </c>
      <c r="C77" s="82"/>
      <c r="D77" s="80"/>
      <c r="E77" s="123"/>
      <c r="F77" s="134">
        <f>'2. Income &amp; Expenditure Budget'!F83</f>
        <v>0</v>
      </c>
      <c r="G77" s="216"/>
      <c r="H77" s="216"/>
      <c r="I77" s="216"/>
      <c r="J77" s="216"/>
      <c r="K77" s="216"/>
      <c r="L77" s="216"/>
      <c r="M77" s="216"/>
      <c r="N77" s="216"/>
      <c r="O77" s="216"/>
      <c r="P77" s="216"/>
      <c r="Q77" s="216"/>
      <c r="R77" s="216"/>
    </row>
    <row r="78" spans="1:18" x14ac:dyDescent="0.25">
      <c r="A78" s="109">
        <v>3700</v>
      </c>
      <c r="B78" s="101" t="s">
        <v>180</v>
      </c>
      <c r="C78" s="82"/>
      <c r="D78" s="80"/>
      <c r="E78" s="123"/>
      <c r="F78" s="134">
        <f>'2. Income &amp; Expenditure Budget'!F84</f>
        <v>0</v>
      </c>
      <c r="G78" s="216"/>
      <c r="H78" s="216"/>
      <c r="I78" s="216"/>
      <c r="J78" s="216"/>
      <c r="K78" s="216"/>
      <c r="L78" s="216"/>
      <c r="M78" s="216"/>
      <c r="N78" s="216"/>
      <c r="O78" s="216"/>
      <c r="P78" s="216"/>
      <c r="Q78" s="216"/>
      <c r="R78" s="216"/>
    </row>
    <row r="79" spans="1:18" x14ac:dyDescent="0.25">
      <c r="A79" s="109">
        <v>3770</v>
      </c>
      <c r="B79" s="101" t="s">
        <v>181</v>
      </c>
      <c r="C79" s="82"/>
      <c r="D79" s="80"/>
      <c r="E79" s="123"/>
      <c r="F79" s="134">
        <f>'2. Income &amp; Expenditure Budget'!F85</f>
        <v>0</v>
      </c>
      <c r="G79" s="216"/>
      <c r="H79" s="216"/>
      <c r="I79" s="216"/>
      <c r="J79" s="216"/>
      <c r="K79" s="216"/>
      <c r="L79" s="216"/>
      <c r="M79" s="216"/>
      <c r="N79" s="216"/>
      <c r="O79" s="216"/>
      <c r="P79" s="216"/>
      <c r="Q79" s="216"/>
      <c r="R79" s="216"/>
    </row>
    <row r="80" spans="1:18" x14ac:dyDescent="0.25">
      <c r="A80" s="109">
        <v>3800</v>
      </c>
      <c r="B80" s="101" t="s">
        <v>11</v>
      </c>
      <c r="C80" s="82"/>
      <c r="D80" s="80"/>
      <c r="E80" s="123"/>
      <c r="F80" s="134">
        <f>'2. Income &amp; Expenditure Budget'!F86</f>
        <v>0</v>
      </c>
      <c r="G80" s="216"/>
      <c r="H80" s="216"/>
      <c r="I80" s="216"/>
      <c r="J80" s="216"/>
      <c r="K80" s="216"/>
      <c r="L80" s="216"/>
      <c r="M80" s="216"/>
      <c r="N80" s="216"/>
      <c r="O80" s="216"/>
      <c r="P80" s="216"/>
      <c r="Q80" s="216"/>
      <c r="R80" s="216"/>
    </row>
    <row r="81" spans="1:18" x14ac:dyDescent="0.25">
      <c r="A81" s="111">
        <v>3850</v>
      </c>
      <c r="B81" s="101" t="s">
        <v>10</v>
      </c>
      <c r="C81" s="83"/>
      <c r="D81" s="84"/>
      <c r="E81" s="125"/>
      <c r="F81" s="134">
        <f>'2. Income &amp; Expenditure Budget'!F87</f>
        <v>0</v>
      </c>
      <c r="G81" s="216"/>
      <c r="H81" s="216"/>
      <c r="I81" s="216"/>
      <c r="J81" s="216"/>
      <c r="K81" s="216"/>
      <c r="L81" s="216"/>
      <c r="M81" s="216"/>
      <c r="N81" s="216"/>
      <c r="O81" s="216"/>
      <c r="P81" s="216"/>
      <c r="Q81" s="216"/>
      <c r="R81" s="216"/>
    </row>
    <row r="82" spans="1:18" x14ac:dyDescent="0.25">
      <c r="A82" s="111">
        <v>3851</v>
      </c>
      <c r="B82" s="101" t="s">
        <v>158</v>
      </c>
      <c r="C82" s="83"/>
      <c r="D82" s="84"/>
      <c r="E82" s="125"/>
      <c r="F82" s="134">
        <f>'2. Income &amp; Expenditure Budget'!F88</f>
        <v>0</v>
      </c>
      <c r="G82" s="216"/>
      <c r="H82" s="216"/>
      <c r="I82" s="216"/>
      <c r="J82" s="216"/>
      <c r="K82" s="216"/>
      <c r="L82" s="216"/>
      <c r="M82" s="216"/>
      <c r="N82" s="216"/>
      <c r="O82" s="216"/>
      <c r="P82" s="216"/>
      <c r="Q82" s="216"/>
      <c r="R82" s="216"/>
    </row>
    <row r="83" spans="1:18" x14ac:dyDescent="0.25">
      <c r="A83" s="111">
        <v>3852</v>
      </c>
      <c r="B83" s="101" t="s">
        <v>160</v>
      </c>
      <c r="C83" s="83"/>
      <c r="D83" s="84"/>
      <c r="E83" s="125"/>
      <c r="F83" s="134">
        <f>'2. Income &amp; Expenditure Budget'!F89</f>
        <v>0</v>
      </c>
      <c r="G83" s="216"/>
      <c r="H83" s="216"/>
      <c r="I83" s="216"/>
      <c r="J83" s="216"/>
      <c r="K83" s="216"/>
      <c r="L83" s="216"/>
      <c r="M83" s="216"/>
      <c r="N83" s="216"/>
      <c r="O83" s="216"/>
      <c r="P83" s="216"/>
      <c r="Q83" s="216"/>
      <c r="R83" s="216"/>
    </row>
    <row r="84" spans="1:18" ht="15.75" thickBot="1" x14ac:dyDescent="0.3">
      <c r="A84" s="111">
        <v>3853</v>
      </c>
      <c r="B84" s="101" t="s">
        <v>159</v>
      </c>
      <c r="C84" s="83"/>
      <c r="D84" s="84"/>
      <c r="E84" s="125"/>
      <c r="F84" s="134">
        <f>'2. Income &amp; Expenditure Budget'!F90</f>
        <v>0</v>
      </c>
      <c r="G84" s="216"/>
      <c r="H84" s="216"/>
      <c r="I84" s="216"/>
      <c r="J84" s="216"/>
      <c r="K84" s="216"/>
      <c r="L84" s="216"/>
      <c r="M84" s="216"/>
      <c r="N84" s="216"/>
      <c r="O84" s="216"/>
      <c r="P84" s="216"/>
      <c r="Q84" s="216"/>
      <c r="R84" s="216"/>
    </row>
    <row r="85" spans="1:18" ht="15.75" thickBot="1" x14ac:dyDescent="0.3">
      <c r="A85" s="120" t="s">
        <v>97</v>
      </c>
      <c r="B85" s="119"/>
      <c r="C85" s="116"/>
      <c r="D85" s="116"/>
      <c r="E85" s="117"/>
      <c r="F85" s="139">
        <f t="shared" ref="F85:R85" si="3">SUM(F77:F84)</f>
        <v>0</v>
      </c>
      <c r="G85" s="251">
        <f t="shared" si="3"/>
        <v>0</v>
      </c>
      <c r="H85" s="251">
        <f t="shared" si="3"/>
        <v>0</v>
      </c>
      <c r="I85" s="251">
        <f t="shared" si="3"/>
        <v>0</v>
      </c>
      <c r="J85" s="251">
        <f t="shared" si="3"/>
        <v>0</v>
      </c>
      <c r="K85" s="251">
        <f t="shared" si="3"/>
        <v>0</v>
      </c>
      <c r="L85" s="251">
        <f t="shared" si="3"/>
        <v>0</v>
      </c>
      <c r="M85" s="251">
        <f t="shared" si="3"/>
        <v>0</v>
      </c>
      <c r="N85" s="251">
        <f t="shared" si="3"/>
        <v>0</v>
      </c>
      <c r="O85" s="251">
        <f t="shared" si="3"/>
        <v>0</v>
      </c>
      <c r="P85" s="251">
        <f t="shared" si="3"/>
        <v>0</v>
      </c>
      <c r="Q85" s="251">
        <f t="shared" si="3"/>
        <v>0</v>
      </c>
      <c r="R85" s="251">
        <f t="shared" si="3"/>
        <v>0</v>
      </c>
    </row>
    <row r="86" spans="1:18" ht="15.75" thickBot="1" x14ac:dyDescent="0.3">
      <c r="A86" s="112"/>
      <c r="B86" s="75" t="s">
        <v>75</v>
      </c>
      <c r="D86" s="14"/>
      <c r="E86" s="14"/>
      <c r="F86" s="130"/>
      <c r="G86" s="216"/>
      <c r="H86" s="216"/>
      <c r="I86" s="216"/>
      <c r="J86" s="216"/>
      <c r="K86" s="216"/>
      <c r="L86" s="216"/>
      <c r="M86" s="216"/>
      <c r="N86" s="216"/>
      <c r="O86" s="216"/>
      <c r="P86" s="216"/>
      <c r="Q86" s="216"/>
      <c r="R86" s="216"/>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19"/>
      <c r="H88" s="219"/>
      <c r="I88" s="219"/>
      <c r="J88" s="219"/>
      <c r="K88" s="219"/>
      <c r="L88" s="219"/>
      <c r="M88" s="219"/>
      <c r="N88" s="219"/>
      <c r="O88" s="219"/>
      <c r="P88" s="219"/>
      <c r="Q88" s="219"/>
      <c r="R88" s="219"/>
    </row>
    <row r="89" spans="1:18" ht="15.75" thickBot="1" x14ac:dyDescent="0.3">
      <c r="A89" s="152"/>
      <c r="B89" s="153" t="s">
        <v>75</v>
      </c>
      <c r="C89" s="154"/>
      <c r="D89" s="155"/>
      <c r="E89" s="155"/>
      <c r="F89" s="156"/>
      <c r="G89" s="216"/>
      <c r="H89" s="216"/>
      <c r="I89" s="216"/>
      <c r="J89" s="216"/>
      <c r="K89" s="216"/>
      <c r="L89" s="216"/>
      <c r="M89" s="216"/>
      <c r="N89" s="216"/>
      <c r="O89" s="216"/>
      <c r="P89" s="216"/>
      <c r="Q89" s="216"/>
      <c r="R89" s="216"/>
    </row>
    <row r="90" spans="1:18" ht="19.5" thickBot="1" x14ac:dyDescent="0.35">
      <c r="A90" s="159"/>
      <c r="B90" s="167" t="s">
        <v>13</v>
      </c>
      <c r="C90" s="80"/>
      <c r="D90" s="123"/>
      <c r="E90" s="123"/>
      <c r="F90" s="157"/>
      <c r="G90" s="216"/>
      <c r="H90" s="216"/>
      <c r="I90" s="216"/>
      <c r="J90" s="216"/>
      <c r="K90" s="216"/>
      <c r="L90" s="216"/>
      <c r="M90" s="216"/>
      <c r="N90" s="216"/>
      <c r="O90" s="216"/>
      <c r="P90" s="216"/>
      <c r="Q90" s="216"/>
      <c r="R90" s="216"/>
    </row>
    <row r="91" spans="1:18" ht="15.75" thickBot="1" x14ac:dyDescent="0.3">
      <c r="A91" s="112"/>
      <c r="B91" s="83"/>
      <c r="C91" s="84"/>
      <c r="D91" s="125"/>
      <c r="E91" s="125"/>
      <c r="F91" s="158"/>
      <c r="G91" s="216"/>
      <c r="H91" s="216"/>
      <c r="I91" s="216"/>
      <c r="J91" s="216"/>
      <c r="K91" s="216"/>
      <c r="L91" s="216"/>
      <c r="M91" s="216"/>
      <c r="N91" s="216"/>
      <c r="O91" s="216"/>
      <c r="P91" s="216"/>
      <c r="Q91" s="216"/>
      <c r="R91" s="216"/>
    </row>
    <row r="92" spans="1:18" ht="15.75" thickBot="1" x14ac:dyDescent="0.3">
      <c r="A92" s="168" t="s">
        <v>98</v>
      </c>
      <c r="B92" s="169"/>
      <c r="C92" s="169"/>
      <c r="D92" s="169"/>
      <c r="E92" s="169"/>
      <c r="F92" s="170"/>
      <c r="G92" s="216"/>
      <c r="H92" s="216"/>
      <c r="I92" s="216"/>
      <c r="J92" s="216"/>
      <c r="K92" s="216"/>
      <c r="L92" s="216"/>
      <c r="M92" s="216"/>
      <c r="N92" s="216"/>
      <c r="O92" s="216"/>
      <c r="P92" s="216"/>
      <c r="Q92" s="216"/>
      <c r="R92" s="216"/>
    </row>
    <row r="93" spans="1:18" x14ac:dyDescent="0.25">
      <c r="A93" s="115">
        <v>4110</v>
      </c>
      <c r="B93" s="101" t="s">
        <v>74</v>
      </c>
      <c r="C93" s="85"/>
      <c r="D93" s="79"/>
      <c r="E93" s="122"/>
      <c r="F93" s="131">
        <f>'2. Income &amp; Expenditure Budget'!F99</f>
        <v>0</v>
      </c>
      <c r="G93" s="216"/>
      <c r="H93" s="216"/>
      <c r="I93" s="216"/>
      <c r="J93" s="216"/>
      <c r="K93" s="216"/>
      <c r="L93" s="216"/>
      <c r="M93" s="216"/>
      <c r="N93" s="216"/>
      <c r="O93" s="216"/>
      <c r="P93" s="216"/>
      <c r="Q93" s="216"/>
      <c r="R93" s="216"/>
    </row>
    <row r="94" spans="1:18" x14ac:dyDescent="0.25">
      <c r="A94" s="115">
        <v>4111</v>
      </c>
      <c r="B94" s="101" t="s">
        <v>81</v>
      </c>
      <c r="C94" s="82"/>
      <c r="D94" s="80"/>
      <c r="E94" s="123"/>
      <c r="F94" s="131">
        <f>'2. Income &amp; Expenditure Budget'!F100</f>
        <v>0</v>
      </c>
      <c r="G94" s="216"/>
      <c r="H94" s="216"/>
      <c r="I94" s="216"/>
      <c r="J94" s="216"/>
      <c r="K94" s="216"/>
      <c r="L94" s="216"/>
      <c r="M94" s="216"/>
      <c r="N94" s="216"/>
      <c r="O94" s="216"/>
      <c r="P94" s="216"/>
      <c r="Q94" s="216"/>
      <c r="R94" s="216"/>
    </row>
    <row r="95" spans="1:18" x14ac:dyDescent="0.25">
      <c r="A95" s="115">
        <v>4112</v>
      </c>
      <c r="B95" s="101" t="s">
        <v>241</v>
      </c>
      <c r="C95" s="82"/>
      <c r="D95" s="80"/>
      <c r="E95" s="123"/>
      <c r="F95" s="131">
        <f>'2. Income &amp; Expenditure Budget'!F101</f>
        <v>0</v>
      </c>
      <c r="G95" s="216"/>
      <c r="H95" s="216"/>
      <c r="I95" s="216"/>
      <c r="J95" s="216"/>
      <c r="K95" s="216"/>
      <c r="L95" s="216"/>
      <c r="M95" s="216"/>
      <c r="N95" s="216"/>
      <c r="O95" s="216"/>
      <c r="P95" s="216"/>
      <c r="Q95" s="216"/>
      <c r="R95" s="216"/>
    </row>
    <row r="96" spans="1:18" x14ac:dyDescent="0.25">
      <c r="A96" s="115">
        <v>4150</v>
      </c>
      <c r="B96" s="101" t="s">
        <v>262</v>
      </c>
      <c r="C96" s="82"/>
      <c r="D96" s="80"/>
      <c r="E96" s="123"/>
      <c r="F96" s="131">
        <f>'2. Income &amp; Expenditure Budget'!F102</f>
        <v>20874</v>
      </c>
      <c r="G96" s="216"/>
      <c r="H96" s="216"/>
      <c r="I96" s="216"/>
      <c r="J96" s="216"/>
      <c r="K96" s="216"/>
      <c r="L96" s="216"/>
      <c r="M96" s="216"/>
      <c r="N96" s="216"/>
      <c r="O96" s="216"/>
      <c r="P96" s="216"/>
      <c r="Q96" s="216"/>
      <c r="R96" s="216"/>
    </row>
    <row r="97" spans="1:18" x14ac:dyDescent="0.25">
      <c r="A97" s="115">
        <v>4155</v>
      </c>
      <c r="B97" s="101" t="s">
        <v>228</v>
      </c>
      <c r="C97" s="82"/>
      <c r="D97" s="80"/>
      <c r="E97" s="123"/>
      <c r="F97" s="131">
        <f>'2. Income &amp; Expenditure Budget'!F103</f>
        <v>0</v>
      </c>
      <c r="G97" s="216"/>
      <c r="H97" s="216"/>
      <c r="I97" s="216"/>
      <c r="J97" s="216"/>
      <c r="K97" s="216"/>
      <c r="L97" s="216"/>
      <c r="M97" s="216"/>
      <c r="N97" s="216"/>
      <c r="O97" s="216"/>
      <c r="P97" s="216"/>
      <c r="Q97" s="216"/>
      <c r="R97" s="216"/>
    </row>
    <row r="98" spans="1:18" x14ac:dyDescent="0.25">
      <c r="A98" s="115">
        <v>4170</v>
      </c>
      <c r="B98" s="101" t="s">
        <v>182</v>
      </c>
      <c r="C98" s="82"/>
      <c r="D98" s="80"/>
      <c r="E98" s="123"/>
      <c r="F98" s="131">
        <f>'2. Income &amp; Expenditure Budget'!F104</f>
        <v>0</v>
      </c>
      <c r="G98" s="216"/>
      <c r="H98" s="216"/>
      <c r="I98" s="216"/>
      <c r="J98" s="216"/>
      <c r="K98" s="216"/>
      <c r="L98" s="216"/>
      <c r="M98" s="216"/>
      <c r="N98" s="216"/>
      <c r="O98" s="216"/>
      <c r="P98" s="216"/>
      <c r="Q98" s="216"/>
      <c r="R98" s="216"/>
    </row>
    <row r="99" spans="1:18" x14ac:dyDescent="0.25">
      <c r="A99" s="115">
        <v>4180</v>
      </c>
      <c r="B99" s="101" t="s">
        <v>240</v>
      </c>
      <c r="C99" s="82"/>
      <c r="D99" s="80"/>
      <c r="E99" s="123"/>
      <c r="F99" s="131">
        <f>'2. Income &amp; Expenditure Budget'!F105</f>
        <v>0</v>
      </c>
      <c r="G99" s="216"/>
      <c r="H99" s="216"/>
      <c r="I99" s="216"/>
      <c r="J99" s="216"/>
      <c r="K99" s="216"/>
      <c r="L99" s="216"/>
      <c r="M99" s="216"/>
      <c r="N99" s="216"/>
      <c r="O99" s="216"/>
      <c r="P99" s="216"/>
      <c r="Q99" s="216"/>
      <c r="R99" s="216"/>
    </row>
    <row r="100" spans="1:18" x14ac:dyDescent="0.25">
      <c r="A100" s="115">
        <v>4181</v>
      </c>
      <c r="B100" s="101" t="s">
        <v>338</v>
      </c>
      <c r="C100" s="82"/>
      <c r="D100" s="80"/>
      <c r="E100" s="123"/>
      <c r="F100" s="131">
        <f>'2. Income &amp; Expenditure Budget'!F106</f>
        <v>0</v>
      </c>
      <c r="G100" s="216"/>
      <c r="H100" s="216"/>
      <c r="I100" s="216"/>
      <c r="J100" s="216"/>
      <c r="K100" s="216"/>
      <c r="L100" s="216"/>
      <c r="M100" s="216"/>
      <c r="N100" s="216"/>
      <c r="O100" s="216"/>
      <c r="P100" s="216"/>
      <c r="Q100" s="216"/>
      <c r="R100" s="216"/>
    </row>
    <row r="101" spans="1:18" x14ac:dyDescent="0.25">
      <c r="A101" s="115">
        <v>4190</v>
      </c>
      <c r="B101" s="101" t="s">
        <v>218</v>
      </c>
      <c r="C101" s="82"/>
      <c r="D101" s="80"/>
      <c r="E101" s="123"/>
      <c r="F101" s="131">
        <f>'2. Income &amp; Expenditure Budget'!F107</f>
        <v>0</v>
      </c>
      <c r="G101" s="216"/>
      <c r="H101" s="216"/>
      <c r="I101" s="216"/>
      <c r="J101" s="216"/>
      <c r="K101" s="216"/>
      <c r="L101" s="216"/>
      <c r="M101" s="216"/>
      <c r="N101" s="216"/>
      <c r="O101" s="216"/>
      <c r="P101" s="216"/>
      <c r="Q101" s="216"/>
      <c r="R101" s="216"/>
    </row>
    <row r="102" spans="1:18" x14ac:dyDescent="0.25">
      <c r="A102" s="115">
        <v>4196</v>
      </c>
      <c r="B102" s="101" t="s">
        <v>161</v>
      </c>
      <c r="C102" s="83"/>
      <c r="D102" s="84"/>
      <c r="E102" s="125"/>
      <c r="F102" s="131">
        <f>'2. Income &amp; Expenditure Budget'!F108</f>
        <v>0</v>
      </c>
      <c r="G102" s="216"/>
      <c r="H102" s="216"/>
      <c r="I102" s="216"/>
      <c r="J102" s="216"/>
      <c r="K102" s="216"/>
      <c r="L102" s="216"/>
      <c r="M102" s="216"/>
      <c r="N102" s="216"/>
      <c r="O102" s="216"/>
      <c r="P102" s="216"/>
      <c r="Q102" s="216"/>
      <c r="R102" s="216"/>
    </row>
    <row r="103" spans="1:18" x14ac:dyDescent="0.25">
      <c r="A103" s="115">
        <v>4197</v>
      </c>
      <c r="B103" s="101" t="s">
        <v>239</v>
      </c>
      <c r="C103" s="83"/>
      <c r="D103" s="84"/>
      <c r="E103" s="125"/>
      <c r="F103" s="131">
        <f>'2. Income &amp; Expenditure Budget'!F109</f>
        <v>0</v>
      </c>
      <c r="G103" s="268"/>
      <c r="H103" s="268"/>
      <c r="I103" s="268"/>
      <c r="J103" s="268"/>
      <c r="K103" s="268"/>
      <c r="L103" s="268"/>
      <c r="M103" s="268"/>
      <c r="N103" s="268"/>
      <c r="O103" s="268"/>
      <c r="P103" s="268"/>
      <c r="Q103" s="268"/>
      <c r="R103" s="268"/>
    </row>
    <row r="104" spans="1:18" x14ac:dyDescent="0.25">
      <c r="A104" s="316">
        <v>4198</v>
      </c>
      <c r="B104" s="317" t="s">
        <v>319</v>
      </c>
      <c r="C104" s="327"/>
      <c r="D104" s="311"/>
      <c r="E104" s="311"/>
      <c r="F104" s="328">
        <f>'2. Income &amp; Expenditure Budget'!F110</f>
        <v>0</v>
      </c>
      <c r="G104" s="268"/>
      <c r="H104" s="268"/>
      <c r="I104" s="268"/>
      <c r="J104" s="268"/>
      <c r="K104" s="268"/>
      <c r="L104" s="268"/>
      <c r="M104" s="268"/>
      <c r="N104" s="268"/>
      <c r="O104" s="268"/>
      <c r="P104" s="268"/>
      <c r="Q104" s="268"/>
      <c r="R104" s="268"/>
    </row>
    <row r="105" spans="1:18" ht="15.75" thickBot="1" x14ac:dyDescent="0.3">
      <c r="A105" s="312">
        <v>4199</v>
      </c>
      <c r="B105" s="313" t="s">
        <v>320</v>
      </c>
      <c r="C105" s="327"/>
      <c r="D105" s="311"/>
      <c r="E105" s="311"/>
      <c r="F105" s="328">
        <f>'2. Income &amp; Expenditure Budget'!F111</f>
        <v>0</v>
      </c>
      <c r="G105" s="268"/>
      <c r="H105" s="268"/>
      <c r="I105" s="268"/>
      <c r="J105" s="268"/>
      <c r="K105" s="268"/>
      <c r="L105" s="268"/>
      <c r="M105" s="268"/>
      <c r="N105" s="268"/>
      <c r="O105" s="268"/>
      <c r="P105" s="268"/>
      <c r="Q105" s="268"/>
      <c r="R105" s="268"/>
    </row>
    <row r="106" spans="1:18" ht="15.75" thickBot="1" x14ac:dyDescent="0.3">
      <c r="A106" s="168" t="s">
        <v>110</v>
      </c>
      <c r="B106" s="169"/>
      <c r="C106" s="169"/>
      <c r="D106" s="169"/>
      <c r="E106" s="169"/>
      <c r="F106" s="214">
        <f t="shared" ref="F106:R106" si="5">SUM(F93:F102)</f>
        <v>20874</v>
      </c>
      <c r="G106" s="214">
        <f t="shared" si="5"/>
        <v>0</v>
      </c>
      <c r="H106" s="214">
        <f t="shared" si="5"/>
        <v>0</v>
      </c>
      <c r="I106" s="214">
        <f t="shared" si="5"/>
        <v>0</v>
      </c>
      <c r="J106" s="214">
        <f t="shared" si="5"/>
        <v>0</v>
      </c>
      <c r="K106" s="214">
        <f t="shared" si="5"/>
        <v>0</v>
      </c>
      <c r="L106" s="214">
        <f t="shared" si="5"/>
        <v>0</v>
      </c>
      <c r="M106" s="214">
        <f t="shared" si="5"/>
        <v>0</v>
      </c>
      <c r="N106" s="214">
        <f t="shared" si="5"/>
        <v>0</v>
      </c>
      <c r="O106" s="214">
        <f t="shared" si="5"/>
        <v>0</v>
      </c>
      <c r="P106" s="214">
        <f t="shared" si="5"/>
        <v>0</v>
      </c>
      <c r="Q106" s="214">
        <f t="shared" si="5"/>
        <v>0</v>
      </c>
      <c r="R106" s="214">
        <f t="shared" si="5"/>
        <v>0</v>
      </c>
    </row>
    <row r="107" spans="1:18" ht="15.75" thickBot="1" x14ac:dyDescent="0.3">
      <c r="A107" s="112"/>
      <c r="B107" s="75" t="s">
        <v>75</v>
      </c>
      <c r="D107" s="14"/>
      <c r="E107" s="14"/>
      <c r="F107" s="130"/>
      <c r="G107" s="216"/>
      <c r="H107" s="216"/>
      <c r="I107" s="216"/>
      <c r="J107" s="216"/>
      <c r="K107" s="216"/>
      <c r="L107" s="216"/>
      <c r="M107" s="216"/>
      <c r="N107" s="216"/>
      <c r="O107" s="216"/>
      <c r="P107" s="216"/>
      <c r="Q107" s="216"/>
      <c r="R107" s="216"/>
    </row>
    <row r="108" spans="1:18" ht="15.75" thickBot="1" x14ac:dyDescent="0.3">
      <c r="A108" s="168" t="s">
        <v>99</v>
      </c>
      <c r="B108" s="169"/>
      <c r="C108" s="169"/>
      <c r="D108" s="169"/>
      <c r="E108" s="169"/>
      <c r="F108" s="170"/>
      <c r="G108" s="216"/>
      <c r="H108" s="216"/>
      <c r="I108" s="216"/>
      <c r="J108" s="216"/>
      <c r="K108" s="216"/>
      <c r="L108" s="216"/>
      <c r="M108" s="216"/>
      <c r="N108" s="216"/>
      <c r="O108" s="216"/>
      <c r="P108" s="216"/>
      <c r="Q108" s="216"/>
      <c r="R108" s="216"/>
    </row>
    <row r="109" spans="1:18" x14ac:dyDescent="0.25">
      <c r="A109" s="258">
        <v>4310</v>
      </c>
      <c r="B109" s="101" t="s">
        <v>14</v>
      </c>
      <c r="C109" s="82"/>
      <c r="D109" s="80"/>
      <c r="E109" s="123"/>
      <c r="F109" s="136">
        <f>'2. Income &amp; Expenditure Budget'!F115</f>
        <v>0</v>
      </c>
      <c r="G109" s="216"/>
      <c r="H109" s="216"/>
      <c r="I109" s="216"/>
      <c r="J109" s="216"/>
      <c r="K109" s="216"/>
      <c r="L109" s="216"/>
      <c r="M109" s="216"/>
      <c r="N109" s="216"/>
      <c r="O109" s="216"/>
      <c r="P109" s="216"/>
      <c r="Q109" s="216"/>
      <c r="R109" s="216"/>
    </row>
    <row r="110" spans="1:18" x14ac:dyDescent="0.25">
      <c r="A110" s="109">
        <v>4330</v>
      </c>
      <c r="B110" s="101" t="s">
        <v>183</v>
      </c>
      <c r="C110" s="82"/>
      <c r="D110" s="80"/>
      <c r="E110" s="123"/>
      <c r="F110" s="136">
        <f>'2. Income &amp; Expenditure Budget'!F116</f>
        <v>0</v>
      </c>
      <c r="G110" s="216"/>
      <c r="H110" s="216"/>
      <c r="I110" s="216"/>
      <c r="J110" s="216"/>
      <c r="K110" s="216"/>
      <c r="L110" s="216"/>
      <c r="M110" s="216"/>
      <c r="N110" s="216"/>
      <c r="O110" s="216"/>
      <c r="P110" s="216"/>
      <c r="Q110" s="216"/>
      <c r="R110" s="216"/>
    </row>
    <row r="111" spans="1:18" x14ac:dyDescent="0.25">
      <c r="A111" s="109">
        <v>4350</v>
      </c>
      <c r="B111" s="101" t="s">
        <v>184</v>
      </c>
      <c r="C111" s="82"/>
      <c r="D111" s="80"/>
      <c r="E111" s="123"/>
      <c r="F111" s="136">
        <f>'2. Income &amp; Expenditure Budget'!F117</f>
        <v>0</v>
      </c>
      <c r="G111" s="216"/>
      <c r="H111" s="216"/>
      <c r="I111" s="216"/>
      <c r="J111" s="216"/>
      <c r="K111" s="216"/>
      <c r="L111" s="216"/>
      <c r="M111" s="216"/>
      <c r="N111" s="216"/>
      <c r="O111" s="216"/>
      <c r="P111" s="216"/>
      <c r="Q111" s="216"/>
      <c r="R111" s="216"/>
    </row>
    <row r="112" spans="1:18" x14ac:dyDescent="0.25">
      <c r="A112" s="109">
        <v>4370</v>
      </c>
      <c r="B112" s="101" t="s">
        <v>185</v>
      </c>
      <c r="C112" s="82"/>
      <c r="D112" s="80"/>
      <c r="E112" s="123"/>
      <c r="F112" s="136">
        <f>'2. Income &amp; Expenditure Budget'!F118</f>
        <v>0</v>
      </c>
      <c r="G112" s="216"/>
      <c r="H112" s="216"/>
      <c r="I112" s="216"/>
      <c r="J112" s="216"/>
      <c r="K112" s="216"/>
      <c r="L112" s="216"/>
      <c r="M112" s="216"/>
      <c r="N112" s="216"/>
      <c r="O112" s="216"/>
      <c r="P112" s="216"/>
      <c r="Q112" s="216"/>
      <c r="R112" s="216"/>
    </row>
    <row r="113" spans="1:18" x14ac:dyDescent="0.25">
      <c r="A113" s="109">
        <v>4390</v>
      </c>
      <c r="B113" s="101" t="s">
        <v>186</v>
      </c>
      <c r="C113" s="82"/>
      <c r="D113" s="80"/>
      <c r="E113" s="123"/>
      <c r="F113" s="136">
        <f>'2. Income &amp; Expenditure Budget'!F119</f>
        <v>0</v>
      </c>
      <c r="G113" s="216"/>
      <c r="H113" s="216"/>
      <c r="I113" s="216"/>
      <c r="J113" s="216"/>
      <c r="K113" s="216"/>
      <c r="L113" s="216"/>
      <c r="M113" s="216"/>
      <c r="N113" s="216"/>
      <c r="O113" s="216"/>
      <c r="P113" s="216"/>
      <c r="Q113" s="216"/>
      <c r="R113" s="216"/>
    </row>
    <row r="114" spans="1:18" x14ac:dyDescent="0.25">
      <c r="A114" s="109">
        <v>4410</v>
      </c>
      <c r="B114" s="101" t="s">
        <v>363</v>
      </c>
      <c r="C114" s="82"/>
      <c r="D114" s="80"/>
      <c r="E114" s="123"/>
      <c r="F114" s="136">
        <f>'2. Income &amp; Expenditure Budget'!F120</f>
        <v>0</v>
      </c>
      <c r="G114" s="216"/>
      <c r="H114" s="216"/>
      <c r="I114" s="216"/>
      <c r="J114" s="216"/>
      <c r="K114" s="216"/>
      <c r="L114" s="216"/>
      <c r="M114" s="216"/>
      <c r="N114" s="216"/>
      <c r="O114" s="216"/>
      <c r="P114" s="216"/>
      <c r="Q114" s="216"/>
      <c r="R114" s="216"/>
    </row>
    <row r="115" spans="1:18" x14ac:dyDescent="0.25">
      <c r="A115" s="109">
        <v>4420</v>
      </c>
      <c r="B115" s="101" t="s">
        <v>321</v>
      </c>
      <c r="C115" s="82"/>
      <c r="D115" s="80"/>
      <c r="E115" s="123"/>
      <c r="F115" s="136">
        <f>'2. Income &amp; Expenditure Budget'!F130</f>
        <v>0</v>
      </c>
      <c r="G115" s="216"/>
      <c r="H115" s="216"/>
      <c r="I115" s="216"/>
      <c r="J115" s="216"/>
      <c r="K115" s="216"/>
      <c r="L115" s="216"/>
      <c r="M115" s="216"/>
      <c r="N115" s="216"/>
      <c r="O115" s="216"/>
      <c r="P115" s="216"/>
      <c r="Q115" s="216"/>
      <c r="R115" s="216"/>
    </row>
    <row r="116" spans="1:18" x14ac:dyDescent="0.25">
      <c r="A116" s="109">
        <v>4430</v>
      </c>
      <c r="B116" s="101" t="s">
        <v>187</v>
      </c>
      <c r="C116" s="82"/>
      <c r="D116" s="80"/>
      <c r="E116" s="123"/>
      <c r="F116" s="136">
        <f>'2. Income &amp; Expenditure Budget'!F122</f>
        <v>0</v>
      </c>
      <c r="G116" s="216"/>
      <c r="H116" s="216"/>
      <c r="I116" s="216"/>
      <c r="J116" s="216"/>
      <c r="K116" s="216"/>
      <c r="L116" s="216"/>
      <c r="M116" s="216"/>
      <c r="N116" s="216"/>
      <c r="O116" s="216"/>
      <c r="P116" s="216"/>
      <c r="Q116" s="216"/>
      <c r="R116" s="216"/>
    </row>
    <row r="117" spans="1:18" x14ac:dyDescent="0.25">
      <c r="A117" s="109">
        <v>4450</v>
      </c>
      <c r="B117" s="101" t="s">
        <v>188</v>
      </c>
      <c r="C117" s="82"/>
      <c r="D117" s="80"/>
      <c r="E117" s="123"/>
      <c r="F117" s="136">
        <f>'2. Income &amp; Expenditure Budget'!F123</f>
        <v>0</v>
      </c>
      <c r="G117" s="216"/>
      <c r="H117" s="216"/>
      <c r="I117" s="216"/>
      <c r="J117" s="216"/>
      <c r="K117" s="216"/>
      <c r="L117" s="216"/>
      <c r="M117" s="216"/>
      <c r="N117" s="216"/>
      <c r="O117" s="216"/>
      <c r="P117" s="216"/>
      <c r="Q117" s="216"/>
      <c r="R117" s="216"/>
    </row>
    <row r="118" spans="1:18" x14ac:dyDescent="0.25">
      <c r="A118" s="109">
        <v>4470</v>
      </c>
      <c r="B118" s="101" t="s">
        <v>189</v>
      </c>
      <c r="C118" s="82"/>
      <c r="D118" s="80"/>
      <c r="E118" s="123"/>
      <c r="F118" s="136">
        <f>'2. Income &amp; Expenditure Budget'!F124</f>
        <v>0</v>
      </c>
      <c r="G118" s="216"/>
      <c r="H118" s="216"/>
      <c r="I118" s="216"/>
      <c r="J118" s="216"/>
      <c r="K118" s="216"/>
      <c r="L118" s="216"/>
      <c r="M118" s="216"/>
      <c r="N118" s="216"/>
      <c r="O118" s="216"/>
      <c r="P118" s="216"/>
      <c r="Q118" s="216"/>
      <c r="R118" s="216"/>
    </row>
    <row r="119" spans="1:18" x14ac:dyDescent="0.25">
      <c r="A119" s="109">
        <v>4490</v>
      </c>
      <c r="B119" s="101" t="s">
        <v>190</v>
      </c>
      <c r="C119" s="82"/>
      <c r="D119" s="80"/>
      <c r="E119" s="123"/>
      <c r="F119" s="136">
        <f>'2. Income &amp; Expenditure Budget'!F125</f>
        <v>0</v>
      </c>
      <c r="G119" s="216"/>
      <c r="H119" s="216"/>
      <c r="I119" s="216"/>
      <c r="J119" s="216"/>
      <c r="K119" s="216"/>
      <c r="L119" s="216"/>
      <c r="M119" s="216"/>
      <c r="N119" s="216"/>
      <c r="O119" s="216"/>
      <c r="P119" s="216"/>
      <c r="Q119" s="216"/>
      <c r="R119" s="216"/>
    </row>
    <row r="120" spans="1:18" x14ac:dyDescent="0.25">
      <c r="A120" s="109">
        <v>4550</v>
      </c>
      <c r="B120" s="101" t="s">
        <v>191</v>
      </c>
      <c r="C120" s="82"/>
      <c r="D120" s="80"/>
      <c r="E120" s="123"/>
      <c r="F120" s="136">
        <f>'2. Income &amp; Expenditure Budget'!F126</f>
        <v>0</v>
      </c>
      <c r="G120" s="216"/>
      <c r="H120" s="216"/>
      <c r="I120" s="216"/>
      <c r="J120" s="216"/>
      <c r="K120" s="216"/>
      <c r="L120" s="216"/>
      <c r="M120" s="216"/>
      <c r="N120" s="216"/>
      <c r="O120" s="216"/>
      <c r="P120" s="216"/>
      <c r="Q120" s="216"/>
      <c r="R120" s="216"/>
    </row>
    <row r="121" spans="1:18" x14ac:dyDescent="0.25">
      <c r="A121" s="109">
        <v>4570</v>
      </c>
      <c r="B121" s="101" t="s">
        <v>192</v>
      </c>
      <c r="C121" s="82"/>
      <c r="D121" s="80"/>
      <c r="E121" s="123"/>
      <c r="F121" s="136">
        <f>'2. Income &amp; Expenditure Budget'!F127</f>
        <v>0</v>
      </c>
      <c r="G121" s="216"/>
      <c r="H121" s="216"/>
      <c r="I121" s="216"/>
      <c r="J121" s="216"/>
      <c r="K121" s="216"/>
      <c r="L121" s="216"/>
      <c r="M121" s="216"/>
      <c r="N121" s="216"/>
      <c r="O121" s="216"/>
      <c r="P121" s="216"/>
      <c r="Q121" s="216"/>
      <c r="R121" s="216"/>
    </row>
    <row r="122" spans="1:18" x14ac:dyDescent="0.25">
      <c r="A122" s="109">
        <v>4590</v>
      </c>
      <c r="B122" s="101" t="s">
        <v>219</v>
      </c>
      <c r="C122" s="82"/>
      <c r="D122" s="80"/>
      <c r="E122" s="123"/>
      <c r="F122" s="136">
        <f>'2. Income &amp; Expenditure Budget'!F128</f>
        <v>0</v>
      </c>
      <c r="G122" s="216"/>
      <c r="H122" s="216"/>
      <c r="I122" s="216"/>
      <c r="J122" s="216"/>
      <c r="K122" s="216"/>
      <c r="L122" s="216"/>
      <c r="M122" s="216"/>
      <c r="N122" s="216"/>
      <c r="O122" s="216"/>
      <c r="P122" s="216"/>
      <c r="Q122" s="216"/>
      <c r="R122" s="216"/>
    </row>
    <row r="123" spans="1:18" x14ac:dyDescent="0.25">
      <c r="A123" s="109">
        <v>4610</v>
      </c>
      <c r="B123" s="101" t="s">
        <v>193</v>
      </c>
      <c r="C123" s="82"/>
      <c r="D123" s="80"/>
      <c r="E123" s="123"/>
      <c r="F123" s="136">
        <f>'2. Income &amp; Expenditure Budget'!F129</f>
        <v>0</v>
      </c>
      <c r="G123" s="216"/>
      <c r="H123" s="216"/>
      <c r="I123" s="216"/>
      <c r="J123" s="216"/>
      <c r="K123" s="216"/>
      <c r="L123" s="216"/>
      <c r="M123" s="216"/>
      <c r="N123" s="216"/>
      <c r="O123" s="216"/>
      <c r="P123" s="216"/>
      <c r="Q123" s="216"/>
      <c r="R123" s="216"/>
    </row>
    <row r="124" spans="1:18" x14ac:dyDescent="0.25">
      <c r="A124" s="109">
        <v>4620</v>
      </c>
      <c r="B124" s="101" t="s">
        <v>194</v>
      </c>
      <c r="C124" s="82"/>
      <c r="D124" s="80"/>
      <c r="E124" s="123"/>
      <c r="F124" s="136">
        <f>'2. Income &amp; Expenditure Budget'!F130</f>
        <v>0</v>
      </c>
      <c r="G124" s="216"/>
      <c r="H124" s="216"/>
      <c r="I124" s="216"/>
      <c r="J124" s="216"/>
      <c r="K124" s="216"/>
      <c r="L124" s="216"/>
      <c r="M124" s="216"/>
      <c r="N124" s="216"/>
      <c r="O124" s="216"/>
      <c r="P124" s="216"/>
      <c r="Q124" s="216"/>
      <c r="R124" s="216"/>
    </row>
    <row r="125" spans="1:18" x14ac:dyDescent="0.25">
      <c r="A125" s="109">
        <v>4630</v>
      </c>
      <c r="B125" s="101" t="s">
        <v>15</v>
      </c>
      <c r="C125" s="82"/>
      <c r="D125" s="80"/>
      <c r="E125" s="123"/>
      <c r="F125" s="136">
        <f>'2. Income &amp; Expenditure Budget'!F131</f>
        <v>0</v>
      </c>
      <c r="G125" s="216"/>
      <c r="H125" s="216"/>
      <c r="I125" s="216"/>
      <c r="J125" s="216"/>
      <c r="K125" s="216"/>
      <c r="L125" s="216"/>
      <c r="M125" s="216"/>
      <c r="N125" s="216"/>
      <c r="O125" s="216"/>
      <c r="P125" s="216"/>
      <c r="Q125" s="216"/>
      <c r="R125" s="216"/>
    </row>
    <row r="126" spans="1:18" x14ac:dyDescent="0.25">
      <c r="A126" s="109">
        <v>4635</v>
      </c>
      <c r="B126" s="101" t="s">
        <v>322</v>
      </c>
      <c r="C126" s="82"/>
      <c r="D126" s="80"/>
      <c r="E126" s="123"/>
      <c r="F126" s="136">
        <f>'2. Income &amp; Expenditure Budget'!F132</f>
        <v>0</v>
      </c>
      <c r="G126" s="216"/>
      <c r="H126" s="216"/>
      <c r="I126" s="216"/>
      <c r="J126" s="216"/>
      <c r="K126" s="216"/>
      <c r="L126" s="216"/>
      <c r="M126" s="216"/>
      <c r="N126" s="216"/>
      <c r="O126" s="216"/>
      <c r="P126" s="216"/>
      <c r="Q126" s="216"/>
      <c r="R126" s="216"/>
    </row>
    <row r="127" spans="1:18" x14ac:dyDescent="0.25">
      <c r="A127" s="109">
        <v>4640</v>
      </c>
      <c r="B127" s="101" t="s">
        <v>195</v>
      </c>
      <c r="C127" s="82"/>
      <c r="D127" s="80"/>
      <c r="E127" s="123"/>
      <c r="F127" s="136">
        <f>'2. Income &amp; Expenditure Budget'!F133</f>
        <v>0</v>
      </c>
      <c r="G127" s="216"/>
      <c r="H127" s="216"/>
      <c r="I127" s="216"/>
      <c r="J127" s="216"/>
      <c r="K127" s="216"/>
      <c r="L127" s="216"/>
      <c r="M127" s="216"/>
      <c r="N127" s="216"/>
      <c r="O127" s="216"/>
      <c r="P127" s="216"/>
      <c r="Q127" s="216"/>
      <c r="R127" s="216"/>
    </row>
    <row r="128" spans="1:18" x14ac:dyDescent="0.25">
      <c r="A128" s="109">
        <v>4650</v>
      </c>
      <c r="B128" s="101" t="s">
        <v>196</v>
      </c>
      <c r="C128" s="82"/>
      <c r="D128" s="80"/>
      <c r="E128" s="123"/>
      <c r="F128" s="136">
        <f>'2. Income &amp; Expenditure Budget'!F134</f>
        <v>0</v>
      </c>
      <c r="G128" s="216"/>
      <c r="H128" s="216"/>
      <c r="I128" s="216"/>
      <c r="J128" s="216"/>
      <c r="K128" s="216"/>
      <c r="L128" s="216"/>
      <c r="M128" s="216"/>
      <c r="N128" s="216"/>
      <c r="O128" s="216"/>
      <c r="P128" s="216"/>
      <c r="Q128" s="216"/>
      <c r="R128" s="216"/>
    </row>
    <row r="129" spans="1:18" x14ac:dyDescent="0.25">
      <c r="A129" s="109">
        <v>4670</v>
      </c>
      <c r="B129" s="101" t="s">
        <v>100</v>
      </c>
      <c r="C129" s="82"/>
      <c r="D129" s="80"/>
      <c r="E129" s="123"/>
      <c r="F129" s="136">
        <f>'2. Income &amp; Expenditure Budget'!F135</f>
        <v>0</v>
      </c>
      <c r="G129" s="216"/>
      <c r="H129" s="216"/>
      <c r="I129" s="216"/>
      <c r="J129" s="216"/>
      <c r="K129" s="216"/>
      <c r="L129" s="216"/>
      <c r="M129" s="216"/>
      <c r="N129" s="216"/>
      <c r="O129" s="216"/>
      <c r="P129" s="216"/>
      <c r="Q129" s="216"/>
      <c r="R129" s="216"/>
    </row>
    <row r="130" spans="1:18" x14ac:dyDescent="0.25">
      <c r="A130" s="110">
        <v>4671</v>
      </c>
      <c r="B130" s="101" t="s">
        <v>220</v>
      </c>
      <c r="C130" s="81"/>
      <c r="D130" s="80"/>
      <c r="E130" s="123"/>
      <c r="F130" s="136">
        <f>'2. Income &amp; Expenditure Budget'!F136</f>
        <v>0</v>
      </c>
      <c r="G130" s="216"/>
      <c r="H130" s="216"/>
      <c r="I130" s="216"/>
      <c r="J130" s="216"/>
      <c r="K130" s="216"/>
      <c r="L130" s="216"/>
      <c r="M130" s="216"/>
      <c r="N130" s="216"/>
      <c r="O130" s="216"/>
      <c r="P130" s="216"/>
      <c r="Q130" s="216"/>
      <c r="R130" s="216"/>
    </row>
    <row r="131" spans="1:18" x14ac:dyDescent="0.25">
      <c r="A131" s="110">
        <v>4690</v>
      </c>
      <c r="B131" s="101" t="s">
        <v>16</v>
      </c>
      <c r="C131" s="82"/>
      <c r="D131" s="80"/>
      <c r="E131" s="123"/>
      <c r="F131" s="136">
        <f>'2. Income &amp; Expenditure Budget'!F137</f>
        <v>0</v>
      </c>
      <c r="G131" s="216"/>
      <c r="H131" s="216"/>
      <c r="I131" s="216"/>
      <c r="J131" s="216"/>
      <c r="K131" s="216"/>
      <c r="L131" s="216"/>
      <c r="M131" s="216"/>
      <c r="N131" s="216"/>
      <c r="O131" s="216"/>
      <c r="P131" s="216"/>
      <c r="Q131" s="216"/>
      <c r="R131" s="216"/>
    </row>
    <row r="132" spans="1:18" x14ac:dyDescent="0.25">
      <c r="A132" s="110">
        <v>4710</v>
      </c>
      <c r="B132" s="101" t="s">
        <v>197</v>
      </c>
      <c r="C132" s="82"/>
      <c r="D132" s="80"/>
      <c r="E132" s="123"/>
      <c r="F132" s="136">
        <f>'2. Income &amp; Expenditure Budget'!F138</f>
        <v>0</v>
      </c>
      <c r="G132" s="216"/>
      <c r="H132" s="216"/>
      <c r="I132" s="216"/>
      <c r="J132" s="216"/>
      <c r="K132" s="216"/>
      <c r="L132" s="216"/>
      <c r="M132" s="216"/>
      <c r="N132" s="216"/>
      <c r="O132" s="216"/>
      <c r="P132" s="216"/>
      <c r="Q132" s="216"/>
      <c r="R132" s="216"/>
    </row>
    <row r="133" spans="1:18" x14ac:dyDescent="0.25">
      <c r="A133" s="110">
        <v>4720</v>
      </c>
      <c r="B133" s="101" t="s">
        <v>198</v>
      </c>
      <c r="C133" s="82"/>
      <c r="D133" s="80"/>
      <c r="E133" s="123"/>
      <c r="F133" s="136">
        <f>'2. Income &amp; Expenditure Budget'!F139</f>
        <v>0</v>
      </c>
      <c r="G133" s="216"/>
      <c r="H133" s="216"/>
      <c r="I133" s="216"/>
      <c r="J133" s="216"/>
      <c r="K133" s="216"/>
      <c r="L133" s="216"/>
      <c r="M133" s="216"/>
      <c r="N133" s="216"/>
      <c r="O133" s="216"/>
      <c r="P133" s="216"/>
      <c r="Q133" s="216"/>
      <c r="R133" s="216"/>
    </row>
    <row r="134" spans="1:18" x14ac:dyDescent="0.25">
      <c r="A134" s="110">
        <v>4730</v>
      </c>
      <c r="B134" s="101" t="s">
        <v>162</v>
      </c>
      <c r="C134" s="82"/>
      <c r="D134" s="80"/>
      <c r="E134" s="123"/>
      <c r="F134" s="136">
        <f>'2. Income &amp; Expenditure Budget'!F140</f>
        <v>13536</v>
      </c>
      <c r="G134" s="216"/>
      <c r="H134" s="216"/>
      <c r="I134" s="216"/>
      <c r="J134" s="216"/>
      <c r="K134" s="216"/>
      <c r="L134" s="216"/>
      <c r="M134" s="216"/>
      <c r="N134" s="216"/>
      <c r="O134" s="216"/>
      <c r="P134" s="216"/>
      <c r="Q134" s="216"/>
      <c r="R134" s="216"/>
    </row>
    <row r="135" spans="1:18" x14ac:dyDescent="0.25">
      <c r="A135" s="110">
        <v>4740</v>
      </c>
      <c r="B135" s="101" t="s">
        <v>199</v>
      </c>
      <c r="C135" s="82"/>
      <c r="D135" s="80"/>
      <c r="E135" s="123"/>
      <c r="F135" s="136">
        <f>'2. Income &amp; Expenditure Budget'!F141</f>
        <v>0</v>
      </c>
      <c r="G135" s="216"/>
      <c r="H135" s="216"/>
      <c r="I135" s="216"/>
      <c r="J135" s="216"/>
      <c r="K135" s="216"/>
      <c r="L135" s="216"/>
      <c r="M135" s="216"/>
      <c r="N135" s="216"/>
      <c r="O135" s="216"/>
      <c r="P135" s="216"/>
      <c r="Q135" s="216"/>
      <c r="R135" s="216"/>
    </row>
    <row r="136" spans="1:18" x14ac:dyDescent="0.25">
      <c r="A136" s="110">
        <v>4741</v>
      </c>
      <c r="B136" s="101" t="s">
        <v>339</v>
      </c>
      <c r="C136" s="82"/>
      <c r="D136" s="80"/>
      <c r="E136" s="123"/>
      <c r="F136" s="136">
        <f>'2. Income &amp; Expenditure Budget'!F142</f>
        <v>0</v>
      </c>
      <c r="G136" s="216"/>
      <c r="H136" s="216"/>
      <c r="I136" s="216"/>
      <c r="J136" s="216"/>
      <c r="K136" s="216"/>
      <c r="L136" s="216"/>
      <c r="M136" s="216"/>
      <c r="N136" s="216"/>
      <c r="O136" s="216"/>
      <c r="P136" s="216"/>
      <c r="Q136" s="216"/>
      <c r="R136" s="216"/>
    </row>
    <row r="137" spans="1:18" x14ac:dyDescent="0.25">
      <c r="A137" s="110">
        <v>4750</v>
      </c>
      <c r="B137" s="101" t="s">
        <v>200</v>
      </c>
      <c r="C137" s="82"/>
      <c r="D137" s="80"/>
      <c r="E137" s="123"/>
      <c r="F137" s="136">
        <f>'2. Income &amp; Expenditure Budget'!F143</f>
        <v>0</v>
      </c>
      <c r="G137" s="216"/>
      <c r="H137" s="216"/>
      <c r="I137" s="216"/>
      <c r="J137" s="216"/>
      <c r="K137" s="216"/>
      <c r="L137" s="216"/>
      <c r="M137" s="216"/>
      <c r="N137" s="216"/>
      <c r="O137" s="216"/>
      <c r="P137" s="216"/>
      <c r="Q137" s="216"/>
      <c r="R137" s="216"/>
    </row>
    <row r="138" spans="1:18" x14ac:dyDescent="0.25">
      <c r="A138" s="110">
        <v>4760</v>
      </c>
      <c r="B138" s="101" t="s">
        <v>201</v>
      </c>
      <c r="C138" s="82"/>
      <c r="D138" s="80"/>
      <c r="E138" s="123"/>
      <c r="F138" s="136">
        <f>'2. Income &amp; Expenditure Budget'!F144</f>
        <v>0</v>
      </c>
      <c r="G138" s="216"/>
      <c r="H138" s="216"/>
      <c r="I138" s="216"/>
      <c r="J138" s="216"/>
      <c r="K138" s="216"/>
      <c r="L138" s="216"/>
      <c r="M138" s="216"/>
      <c r="N138" s="216"/>
      <c r="O138" s="216"/>
      <c r="P138" s="216"/>
      <c r="Q138" s="216"/>
      <c r="R138" s="216"/>
    </row>
    <row r="139" spans="1:18" x14ac:dyDescent="0.25">
      <c r="A139" s="109">
        <v>4770</v>
      </c>
      <c r="B139" s="101" t="s">
        <v>202</v>
      </c>
      <c r="C139" s="82"/>
      <c r="D139" s="80"/>
      <c r="E139" s="123"/>
      <c r="F139" s="136">
        <f>'2. Income &amp; Expenditure Budget'!F145</f>
        <v>0</v>
      </c>
      <c r="G139" s="216"/>
      <c r="H139" s="216"/>
      <c r="I139" s="216"/>
      <c r="J139" s="216"/>
      <c r="K139" s="216"/>
      <c r="L139" s="216"/>
      <c r="M139" s="216"/>
      <c r="N139" s="216"/>
      <c r="O139" s="216"/>
      <c r="P139" s="216"/>
      <c r="Q139" s="216"/>
      <c r="R139" s="216"/>
    </row>
    <row r="140" spans="1:18" x14ac:dyDescent="0.25">
      <c r="A140" s="109">
        <v>4780</v>
      </c>
      <c r="B140" s="101" t="s">
        <v>203</v>
      </c>
      <c r="C140" s="82"/>
      <c r="D140" s="80"/>
      <c r="E140" s="123"/>
      <c r="F140" s="136">
        <f>'2. Income &amp; Expenditure Budget'!F146</f>
        <v>0</v>
      </c>
      <c r="G140" s="216"/>
      <c r="H140" s="216"/>
      <c r="I140" s="216"/>
      <c r="J140" s="216"/>
      <c r="K140" s="216"/>
      <c r="L140" s="216"/>
      <c r="M140" s="216"/>
      <c r="N140" s="216"/>
      <c r="O140" s="216"/>
      <c r="P140" s="216"/>
      <c r="Q140" s="216"/>
      <c r="R140" s="216"/>
    </row>
    <row r="141" spans="1:18" x14ac:dyDescent="0.25">
      <c r="A141" s="109">
        <v>4810</v>
      </c>
      <c r="B141" s="101" t="s">
        <v>204</v>
      </c>
      <c r="C141" s="82"/>
      <c r="D141" s="80"/>
      <c r="E141" s="123"/>
      <c r="F141" s="136">
        <f>'2. Income &amp; Expenditure Budget'!F147</f>
        <v>0</v>
      </c>
      <c r="G141" s="216"/>
      <c r="H141" s="216"/>
      <c r="I141" s="216"/>
      <c r="J141" s="216"/>
      <c r="K141" s="216"/>
      <c r="L141" s="216"/>
      <c r="M141" s="216"/>
      <c r="N141" s="216"/>
      <c r="O141" s="216"/>
      <c r="P141" s="216"/>
      <c r="Q141" s="216"/>
      <c r="R141" s="216"/>
    </row>
    <row r="142" spans="1:18" x14ac:dyDescent="0.25">
      <c r="A142" s="109">
        <v>4815</v>
      </c>
      <c r="B142" s="101" t="s">
        <v>138</v>
      </c>
      <c r="C142" s="82"/>
      <c r="D142" s="80"/>
      <c r="E142" s="123"/>
      <c r="F142" s="136">
        <f>'2. Income &amp; Expenditure Budget'!F148</f>
        <v>0</v>
      </c>
      <c r="G142" s="216"/>
      <c r="H142" s="216"/>
      <c r="I142" s="216"/>
      <c r="J142" s="216"/>
      <c r="K142" s="216"/>
      <c r="L142" s="216"/>
      <c r="M142" s="216"/>
      <c r="N142" s="216"/>
      <c r="O142" s="216"/>
      <c r="P142" s="216"/>
      <c r="Q142" s="216"/>
      <c r="R142" s="216"/>
    </row>
    <row r="143" spans="1:18" x14ac:dyDescent="0.25">
      <c r="A143" s="109">
        <v>4850</v>
      </c>
      <c r="B143" s="101" t="s">
        <v>205</v>
      </c>
      <c r="C143" s="82"/>
      <c r="D143" s="80"/>
      <c r="E143" s="123"/>
      <c r="F143" s="136">
        <f>'2. Income &amp; Expenditure Budget'!F149</f>
        <v>0</v>
      </c>
      <c r="G143" s="216"/>
      <c r="H143" s="216"/>
      <c r="I143" s="216"/>
      <c r="J143" s="216"/>
      <c r="K143" s="216"/>
      <c r="L143" s="216"/>
      <c r="M143" s="216"/>
      <c r="N143" s="216"/>
      <c r="O143" s="216"/>
      <c r="P143" s="216"/>
      <c r="Q143" s="216"/>
      <c r="R143" s="216"/>
    </row>
    <row r="144" spans="1:18" x14ac:dyDescent="0.25">
      <c r="A144" s="115">
        <v>4909</v>
      </c>
      <c r="B144" s="101" t="s">
        <v>361</v>
      </c>
      <c r="C144" s="83"/>
      <c r="D144" s="84"/>
      <c r="E144" s="125"/>
      <c r="F144" s="136">
        <f>'2. Income &amp; Expenditure Budget'!F150</f>
        <v>0</v>
      </c>
      <c r="G144" s="216"/>
      <c r="H144" s="216"/>
      <c r="I144" s="216"/>
      <c r="J144" s="216"/>
      <c r="K144" s="216"/>
      <c r="L144" s="216"/>
      <c r="M144" s="216"/>
      <c r="N144" s="216"/>
      <c r="O144" s="216"/>
      <c r="P144" s="216"/>
      <c r="Q144" s="216"/>
      <c r="R144" s="216"/>
    </row>
    <row r="145" spans="1:18" x14ac:dyDescent="0.25">
      <c r="A145" s="111">
        <v>4910</v>
      </c>
      <c r="B145" s="101" t="s">
        <v>17</v>
      </c>
      <c r="C145" s="83"/>
      <c r="D145" s="84"/>
      <c r="E145" s="125"/>
      <c r="F145" s="136">
        <f>'2. Income &amp; Expenditure Budget'!F151</f>
        <v>0</v>
      </c>
      <c r="G145" s="216"/>
      <c r="H145" s="216"/>
      <c r="I145" s="216"/>
      <c r="J145" s="216"/>
      <c r="K145" s="216"/>
      <c r="L145" s="216"/>
      <c r="M145" s="216"/>
      <c r="N145" s="216"/>
      <c r="O145" s="216"/>
      <c r="P145" s="216"/>
      <c r="Q145" s="216"/>
      <c r="R145" s="216"/>
    </row>
    <row r="146" spans="1:18" x14ac:dyDescent="0.25">
      <c r="A146" s="111">
        <v>4911</v>
      </c>
      <c r="B146" s="101" t="s">
        <v>221</v>
      </c>
      <c r="C146" s="83"/>
      <c r="D146" s="84"/>
      <c r="E146" s="125"/>
      <c r="F146" s="136">
        <f>'2. Income &amp; Expenditure Budget'!F152</f>
        <v>0</v>
      </c>
      <c r="G146" s="216"/>
      <c r="H146" s="216"/>
      <c r="I146" s="216"/>
      <c r="J146" s="216"/>
      <c r="K146" s="216"/>
      <c r="L146" s="216"/>
      <c r="M146" s="216"/>
      <c r="N146" s="216"/>
      <c r="O146" s="216"/>
      <c r="P146" s="216"/>
      <c r="Q146" s="216"/>
      <c r="R146" s="216"/>
    </row>
    <row r="147" spans="1:18" x14ac:dyDescent="0.25">
      <c r="A147" s="111">
        <v>4912</v>
      </c>
      <c r="B147" s="101" t="s">
        <v>206</v>
      </c>
      <c r="C147" s="83"/>
      <c r="D147" s="84"/>
      <c r="E147" s="125"/>
      <c r="F147" s="136">
        <f>'2. Income &amp; Expenditure Budget'!F153</f>
        <v>0</v>
      </c>
      <c r="G147" s="216"/>
      <c r="H147" s="216"/>
      <c r="I147" s="216"/>
      <c r="J147" s="216"/>
      <c r="K147" s="216"/>
      <c r="L147" s="216"/>
      <c r="M147" s="216"/>
      <c r="N147" s="216"/>
      <c r="O147" s="216"/>
      <c r="P147" s="216"/>
      <c r="Q147" s="216"/>
      <c r="R147" s="216"/>
    </row>
    <row r="148" spans="1:18" x14ac:dyDescent="0.25">
      <c r="A148" s="111">
        <v>4913</v>
      </c>
      <c r="B148" s="101" t="s">
        <v>222</v>
      </c>
      <c r="C148" s="83"/>
      <c r="D148" s="84"/>
      <c r="E148" s="125"/>
      <c r="F148" s="136">
        <f>'2. Income &amp; Expenditure Budget'!F154</f>
        <v>0</v>
      </c>
      <c r="G148" s="216"/>
      <c r="H148" s="216"/>
      <c r="I148" s="216"/>
      <c r="J148" s="216"/>
      <c r="K148" s="216"/>
      <c r="L148" s="216"/>
      <c r="M148" s="216"/>
      <c r="N148" s="216"/>
      <c r="O148" s="216"/>
      <c r="P148" s="216"/>
      <c r="Q148" s="216"/>
      <c r="R148" s="216"/>
    </row>
    <row r="149" spans="1:18" x14ac:dyDescent="0.25">
      <c r="A149" s="111">
        <v>4914</v>
      </c>
      <c r="B149" s="101" t="s">
        <v>325</v>
      </c>
      <c r="C149" s="83"/>
      <c r="D149" s="84"/>
      <c r="E149" s="125"/>
      <c r="F149" s="136">
        <f>'2. Income &amp; Expenditure Budget'!F155</f>
        <v>0</v>
      </c>
      <c r="G149" s="216"/>
      <c r="H149" s="216"/>
      <c r="I149" s="216"/>
      <c r="J149" s="216"/>
      <c r="K149" s="216"/>
      <c r="L149" s="216"/>
      <c r="M149" s="216"/>
      <c r="N149" s="216"/>
      <c r="O149" s="216"/>
      <c r="P149" s="216"/>
      <c r="Q149" s="216"/>
      <c r="R149" s="216"/>
    </row>
    <row r="150" spans="1:18" x14ac:dyDescent="0.25">
      <c r="A150" s="111">
        <v>4915</v>
      </c>
      <c r="B150" s="101" t="s">
        <v>341</v>
      </c>
      <c r="C150" s="83"/>
      <c r="D150" s="84"/>
      <c r="E150" s="125"/>
      <c r="F150" s="136">
        <f>'2. Income &amp; Expenditure Budget'!F156</f>
        <v>0</v>
      </c>
      <c r="G150" s="216"/>
      <c r="H150" s="216"/>
      <c r="I150" s="216"/>
      <c r="J150" s="216"/>
      <c r="K150" s="216"/>
      <c r="L150" s="216"/>
      <c r="M150" s="216"/>
      <c r="N150" s="216"/>
      <c r="O150" s="216"/>
      <c r="P150" s="216"/>
      <c r="Q150" s="216"/>
      <c r="R150" s="216"/>
    </row>
    <row r="151" spans="1:18" x14ac:dyDescent="0.25">
      <c r="A151" s="111">
        <v>4916</v>
      </c>
      <c r="B151" s="101" t="s">
        <v>207</v>
      </c>
      <c r="C151" s="83"/>
      <c r="D151" s="84"/>
      <c r="E151" s="125"/>
      <c r="F151" s="136">
        <f>'2. Income &amp; Expenditure Budget'!F157</f>
        <v>0</v>
      </c>
      <c r="G151" s="216"/>
      <c r="H151" s="216"/>
      <c r="I151" s="216"/>
      <c r="J151" s="216"/>
      <c r="K151" s="216"/>
      <c r="L151" s="216"/>
      <c r="M151" s="216"/>
      <c r="N151" s="216"/>
      <c r="O151" s="216"/>
      <c r="P151" s="216"/>
      <c r="Q151" s="216"/>
      <c r="R151" s="216"/>
    </row>
    <row r="152" spans="1:18" x14ac:dyDescent="0.25">
      <c r="A152" s="111">
        <v>4918</v>
      </c>
      <c r="B152" s="101" t="s">
        <v>163</v>
      </c>
      <c r="C152" s="83"/>
      <c r="D152" s="84"/>
      <c r="E152" s="125"/>
      <c r="F152" s="136">
        <f>'2. Income &amp; Expenditure Budget'!F158</f>
        <v>0</v>
      </c>
      <c r="G152" s="216"/>
      <c r="H152" s="216"/>
      <c r="I152" s="216"/>
      <c r="J152" s="216"/>
      <c r="K152" s="216"/>
      <c r="L152" s="216"/>
      <c r="M152" s="216"/>
      <c r="N152" s="216"/>
      <c r="O152" s="216"/>
      <c r="P152" s="216"/>
      <c r="Q152" s="216"/>
      <c r="R152" s="216"/>
    </row>
    <row r="153" spans="1:18" x14ac:dyDescent="0.25">
      <c r="A153" s="111">
        <v>4922</v>
      </c>
      <c r="B153" s="101" t="s">
        <v>208</v>
      </c>
      <c r="C153" s="83"/>
      <c r="D153" s="84"/>
      <c r="E153" s="125"/>
      <c r="F153" s="136">
        <f>'2. Income &amp; Expenditure Budget'!F160</f>
        <v>0</v>
      </c>
      <c r="G153" s="216"/>
      <c r="H153" s="216"/>
      <c r="I153" s="216"/>
      <c r="J153" s="216"/>
      <c r="K153" s="216"/>
      <c r="L153" s="216"/>
      <c r="M153" s="216"/>
      <c r="N153" s="216"/>
      <c r="O153" s="216"/>
      <c r="P153" s="216"/>
      <c r="Q153" s="216"/>
      <c r="R153" s="216"/>
    </row>
    <row r="154" spans="1:18" x14ac:dyDescent="0.25">
      <c r="A154" s="111">
        <v>4923</v>
      </c>
      <c r="B154" s="101" t="s">
        <v>164</v>
      </c>
      <c r="C154" s="83"/>
      <c r="D154" s="84"/>
      <c r="E154" s="125"/>
      <c r="F154" s="136">
        <f>'2. Income &amp; Expenditure Budget'!F161</f>
        <v>0</v>
      </c>
      <c r="G154" s="216"/>
      <c r="H154" s="216"/>
      <c r="I154" s="216"/>
      <c r="J154" s="216"/>
      <c r="K154" s="216"/>
      <c r="L154" s="216"/>
      <c r="M154" s="216"/>
      <c r="N154" s="216"/>
      <c r="O154" s="216"/>
      <c r="P154" s="216"/>
      <c r="Q154" s="216"/>
      <c r="R154" s="216"/>
    </row>
    <row r="155" spans="1:18" x14ac:dyDescent="0.25">
      <c r="A155" s="111">
        <v>4924</v>
      </c>
      <c r="B155" s="101" t="s">
        <v>165</v>
      </c>
      <c r="C155" s="83"/>
      <c r="D155" s="84"/>
      <c r="E155" s="125"/>
      <c r="F155" s="136">
        <f>'2. Income &amp; Expenditure Budget'!F162</f>
        <v>0</v>
      </c>
      <c r="G155" s="216"/>
      <c r="H155" s="216"/>
      <c r="I155" s="216"/>
      <c r="J155" s="216"/>
      <c r="K155" s="216"/>
      <c r="L155" s="216"/>
      <c r="M155" s="216"/>
      <c r="N155" s="216"/>
      <c r="O155" s="216"/>
      <c r="P155" s="216"/>
      <c r="Q155" s="216"/>
      <c r="R155" s="216"/>
    </row>
    <row r="156" spans="1:18" x14ac:dyDescent="0.25">
      <c r="A156" s="111">
        <v>4925</v>
      </c>
      <c r="B156" s="101" t="s">
        <v>209</v>
      </c>
      <c r="C156" s="83"/>
      <c r="D156" s="84"/>
      <c r="E156" s="125"/>
      <c r="F156" s="136">
        <f>'2. Income &amp; Expenditure Budget'!F163</f>
        <v>0</v>
      </c>
      <c r="G156" s="216"/>
      <c r="H156" s="216"/>
      <c r="I156" s="216"/>
      <c r="J156" s="216"/>
      <c r="K156" s="216"/>
      <c r="L156" s="216"/>
      <c r="M156" s="216"/>
      <c r="N156" s="216"/>
      <c r="O156" s="216"/>
      <c r="P156" s="216"/>
      <c r="Q156" s="216"/>
      <c r="R156" s="216"/>
    </row>
    <row r="157" spans="1:18" ht="15.75" thickBot="1" x14ac:dyDescent="0.3">
      <c r="A157" s="111">
        <v>4928</v>
      </c>
      <c r="B157" s="101" t="s">
        <v>340</v>
      </c>
      <c r="C157" s="83"/>
      <c r="D157" s="84"/>
      <c r="E157" s="125"/>
      <c r="F157" s="136">
        <f>'2. Income &amp; Expenditure Budget'!F164</f>
        <v>0</v>
      </c>
      <c r="G157" s="216"/>
      <c r="H157" s="216"/>
      <c r="I157" s="216"/>
      <c r="J157" s="216"/>
      <c r="K157" s="216"/>
      <c r="L157" s="216"/>
      <c r="M157" s="216"/>
      <c r="N157" s="216"/>
      <c r="O157" s="216"/>
      <c r="P157" s="216"/>
      <c r="Q157" s="216"/>
      <c r="R157" s="216"/>
    </row>
    <row r="158" spans="1:18" ht="15.75" thickBot="1" x14ac:dyDescent="0.3">
      <c r="A158" s="168" t="s">
        <v>109</v>
      </c>
      <c r="B158" s="169"/>
      <c r="C158" s="169"/>
      <c r="D158" s="169"/>
      <c r="E158" s="169"/>
      <c r="F158" s="170">
        <f t="shared" ref="F158:R158" si="6">SUM(F109:F157)</f>
        <v>13536</v>
      </c>
      <c r="G158" s="254">
        <f t="shared" si="6"/>
        <v>0</v>
      </c>
      <c r="H158" s="254">
        <f t="shared" si="6"/>
        <v>0</v>
      </c>
      <c r="I158" s="254">
        <f t="shared" si="6"/>
        <v>0</v>
      </c>
      <c r="J158" s="254">
        <f t="shared" si="6"/>
        <v>0</v>
      </c>
      <c r="K158" s="254">
        <f t="shared" si="6"/>
        <v>0</v>
      </c>
      <c r="L158" s="254">
        <f t="shared" si="6"/>
        <v>0</v>
      </c>
      <c r="M158" s="254">
        <f t="shared" si="6"/>
        <v>0</v>
      </c>
      <c r="N158" s="254">
        <f t="shared" si="6"/>
        <v>0</v>
      </c>
      <c r="O158" s="254">
        <f t="shared" si="6"/>
        <v>0</v>
      </c>
      <c r="P158" s="254">
        <f t="shared" si="6"/>
        <v>0</v>
      </c>
      <c r="Q158" s="254">
        <f t="shared" si="6"/>
        <v>0</v>
      </c>
      <c r="R158" s="254">
        <f t="shared" si="6"/>
        <v>0</v>
      </c>
    </row>
    <row r="159" spans="1:18" ht="15.75" thickBot="1" x14ac:dyDescent="0.3">
      <c r="A159" s="112"/>
      <c r="B159" s="75" t="s">
        <v>75</v>
      </c>
      <c r="D159" s="14"/>
      <c r="E159" s="14"/>
      <c r="F159" s="133"/>
      <c r="G159" s="216"/>
      <c r="H159" s="216"/>
      <c r="I159" s="216"/>
      <c r="J159" s="216"/>
      <c r="K159" s="216"/>
      <c r="L159" s="216"/>
      <c r="M159" s="216"/>
      <c r="N159" s="216"/>
      <c r="O159" s="216"/>
      <c r="P159" s="216"/>
      <c r="Q159" s="216"/>
      <c r="R159" s="216"/>
    </row>
    <row r="160" spans="1:18" ht="15.75" thickBot="1" x14ac:dyDescent="0.3">
      <c r="A160" s="168" t="s">
        <v>101</v>
      </c>
      <c r="B160" s="169"/>
      <c r="C160" s="169"/>
      <c r="D160" s="169"/>
      <c r="E160" s="169"/>
      <c r="F160" s="170"/>
      <c r="G160" s="216"/>
      <c r="H160" s="216"/>
      <c r="I160" s="216"/>
      <c r="J160" s="216"/>
      <c r="K160" s="216"/>
      <c r="L160" s="216"/>
      <c r="M160" s="216"/>
      <c r="N160" s="216"/>
      <c r="O160" s="216"/>
      <c r="P160" s="216"/>
      <c r="Q160" s="216"/>
      <c r="R160" s="216"/>
    </row>
    <row r="161" spans="1:18" x14ac:dyDescent="0.25">
      <c r="A161" s="109">
        <v>5010</v>
      </c>
      <c r="B161" s="101" t="s">
        <v>18</v>
      </c>
      <c r="C161" s="82"/>
      <c r="D161" s="80"/>
      <c r="E161" s="123"/>
      <c r="F161" s="129">
        <f>'2. Income &amp; Expenditure Budget'!F168</f>
        <v>0</v>
      </c>
      <c r="G161" s="216"/>
      <c r="H161" s="216"/>
      <c r="I161" s="216"/>
      <c r="J161" s="216"/>
      <c r="K161" s="216"/>
      <c r="L161" s="216"/>
      <c r="M161" s="216"/>
      <c r="N161" s="216"/>
      <c r="O161" s="216"/>
      <c r="P161" s="216"/>
      <c r="Q161" s="216"/>
      <c r="R161" s="216"/>
    </row>
    <row r="162" spans="1:18" x14ac:dyDescent="0.25">
      <c r="A162" s="115">
        <v>5011</v>
      </c>
      <c r="B162" s="101" t="s">
        <v>238</v>
      </c>
      <c r="C162" s="82"/>
      <c r="D162" s="80"/>
      <c r="E162" s="123"/>
      <c r="F162" s="129">
        <f>'2. Income &amp; Expenditure Budget'!F169</f>
        <v>0</v>
      </c>
      <c r="G162" s="216"/>
      <c r="H162" s="216"/>
      <c r="I162" s="216"/>
      <c r="J162" s="216"/>
      <c r="K162" s="216"/>
      <c r="L162" s="216"/>
      <c r="M162" s="216"/>
      <c r="N162" s="216"/>
      <c r="O162" s="216"/>
      <c r="P162" s="216"/>
      <c r="Q162" s="216"/>
      <c r="R162" s="216"/>
    </row>
    <row r="163" spans="1:18" x14ac:dyDescent="0.25">
      <c r="A163" s="109">
        <v>5030</v>
      </c>
      <c r="B163" s="101" t="s">
        <v>113</v>
      </c>
      <c r="C163" s="82"/>
      <c r="D163" s="80"/>
      <c r="E163" s="123"/>
      <c r="F163" s="129">
        <f>'2. Income &amp; Expenditure Budget'!F170</f>
        <v>0</v>
      </c>
      <c r="G163" s="216"/>
      <c r="H163" s="216"/>
      <c r="I163" s="216"/>
      <c r="J163" s="216"/>
      <c r="K163" s="216"/>
      <c r="L163" s="216"/>
      <c r="M163" s="216"/>
      <c r="N163" s="216"/>
      <c r="O163" s="216"/>
      <c r="P163" s="216"/>
      <c r="Q163" s="216"/>
      <c r="R163" s="216"/>
    </row>
    <row r="164" spans="1:18" x14ac:dyDescent="0.25">
      <c r="A164" s="110">
        <v>5110</v>
      </c>
      <c r="B164" s="101" t="s">
        <v>19</v>
      </c>
      <c r="C164" s="82"/>
      <c r="D164" s="80"/>
      <c r="E164" s="123"/>
      <c r="F164" s="129">
        <f>'2. Income &amp; Expenditure Budget'!F171</f>
        <v>0</v>
      </c>
      <c r="G164" s="216"/>
      <c r="H164" s="216"/>
      <c r="I164" s="216"/>
      <c r="J164" s="216"/>
      <c r="K164" s="216"/>
      <c r="L164" s="216"/>
      <c r="M164" s="216"/>
      <c r="N164" s="216"/>
      <c r="O164" s="216"/>
      <c r="P164" s="216"/>
      <c r="Q164" s="216"/>
      <c r="R164" s="216"/>
    </row>
    <row r="165" spans="1:18" x14ac:dyDescent="0.25">
      <c r="A165" s="115">
        <v>5111</v>
      </c>
      <c r="B165" s="101" t="s">
        <v>237</v>
      </c>
      <c r="C165" s="82"/>
      <c r="D165" s="80"/>
      <c r="E165" s="123"/>
      <c r="F165" s="129">
        <f>'2. Income &amp; Expenditure Budget'!F172</f>
        <v>0</v>
      </c>
      <c r="G165" s="216"/>
      <c r="H165" s="216"/>
      <c r="I165" s="216"/>
      <c r="J165" s="216"/>
      <c r="K165" s="216"/>
      <c r="L165" s="216"/>
      <c r="M165" s="216"/>
      <c r="N165" s="216"/>
      <c r="O165" s="216"/>
      <c r="P165" s="216"/>
      <c r="Q165" s="216"/>
      <c r="R165" s="216"/>
    </row>
    <row r="166" spans="1:18" x14ac:dyDescent="0.25">
      <c r="A166" s="110">
        <v>5112</v>
      </c>
      <c r="B166" s="101" t="s">
        <v>166</v>
      </c>
      <c r="C166" s="82"/>
      <c r="D166" s="80"/>
      <c r="E166" s="123"/>
      <c r="F166" s="129">
        <f>'2. Income &amp; Expenditure Budget'!F173</f>
        <v>0</v>
      </c>
      <c r="G166" s="216"/>
      <c r="H166" s="216"/>
      <c r="I166" s="216"/>
      <c r="J166" s="216"/>
      <c r="K166" s="216"/>
      <c r="L166" s="216"/>
      <c r="M166" s="216"/>
      <c r="N166" s="216"/>
      <c r="O166" s="216"/>
      <c r="P166" s="216"/>
      <c r="Q166" s="216"/>
      <c r="R166" s="216"/>
    </row>
    <row r="167" spans="1:18" x14ac:dyDescent="0.25">
      <c r="A167" s="110">
        <v>5150</v>
      </c>
      <c r="B167" s="101" t="s">
        <v>20</v>
      </c>
      <c r="C167" s="82"/>
      <c r="D167" s="80"/>
      <c r="E167" s="123"/>
      <c r="F167" s="129">
        <f>'2. Income &amp; Expenditure Budget'!F174</f>
        <v>0</v>
      </c>
      <c r="G167" s="216"/>
      <c r="H167" s="216"/>
      <c r="I167" s="216"/>
      <c r="J167" s="216"/>
      <c r="K167" s="216"/>
      <c r="L167" s="216"/>
      <c r="M167" s="216"/>
      <c r="N167" s="216"/>
      <c r="O167" s="216"/>
      <c r="P167" s="216"/>
      <c r="Q167" s="216"/>
      <c r="R167" s="216"/>
    </row>
    <row r="168" spans="1:18" x14ac:dyDescent="0.25">
      <c r="A168" s="110">
        <v>5170</v>
      </c>
      <c r="B168" s="101" t="s">
        <v>21</v>
      </c>
      <c r="C168" s="82"/>
      <c r="D168" s="80"/>
      <c r="E168" s="123"/>
      <c r="F168" s="129">
        <f>'2. Income &amp; Expenditure Budget'!F175</f>
        <v>0</v>
      </c>
      <c r="G168" s="216"/>
      <c r="H168" s="216"/>
      <c r="I168" s="216"/>
      <c r="J168" s="216"/>
      <c r="K168" s="216"/>
      <c r="L168" s="216"/>
      <c r="M168" s="216"/>
      <c r="N168" s="216"/>
      <c r="O168" s="216"/>
      <c r="P168" s="216"/>
      <c r="Q168" s="216"/>
      <c r="R168" s="216"/>
    </row>
    <row r="169" spans="1:18" x14ac:dyDescent="0.25">
      <c r="A169" s="110">
        <v>5175</v>
      </c>
      <c r="B169" s="101" t="s">
        <v>342</v>
      </c>
      <c r="C169" s="82"/>
      <c r="D169" s="80"/>
      <c r="E169" s="123"/>
      <c r="F169" s="129">
        <f>'2. Income &amp; Expenditure Budget'!F176</f>
        <v>0</v>
      </c>
      <c r="G169" s="216"/>
      <c r="H169" s="216"/>
      <c r="I169" s="216"/>
      <c r="J169" s="216"/>
      <c r="K169" s="216"/>
      <c r="L169" s="216"/>
      <c r="M169" s="216"/>
      <c r="N169" s="216"/>
      <c r="O169" s="216"/>
      <c r="P169" s="216"/>
      <c r="Q169" s="216"/>
      <c r="R169" s="216"/>
    </row>
    <row r="170" spans="1:18" x14ac:dyDescent="0.25">
      <c r="A170" s="110">
        <v>5310</v>
      </c>
      <c r="B170" s="101" t="s">
        <v>22</v>
      </c>
      <c r="C170" s="82"/>
      <c r="D170" s="80"/>
      <c r="E170" s="123"/>
      <c r="F170" s="129">
        <f>'2. Income &amp; Expenditure Budget'!F177</f>
        <v>0</v>
      </c>
      <c r="G170" s="216"/>
      <c r="H170" s="216"/>
      <c r="I170" s="216"/>
      <c r="J170" s="216"/>
      <c r="K170" s="216"/>
      <c r="L170" s="216"/>
      <c r="M170" s="216"/>
      <c r="N170" s="216"/>
      <c r="O170" s="216"/>
      <c r="P170" s="216"/>
      <c r="Q170" s="216"/>
      <c r="R170" s="216"/>
    </row>
    <row r="171" spans="1:18" x14ac:dyDescent="0.25">
      <c r="A171" s="110">
        <v>5315</v>
      </c>
      <c r="B171" s="101" t="s">
        <v>223</v>
      </c>
      <c r="C171" s="82"/>
      <c r="D171" s="80"/>
      <c r="E171" s="123"/>
      <c r="F171" s="129">
        <f>'2. Income &amp; Expenditure Budget'!F178</f>
        <v>0</v>
      </c>
      <c r="G171" s="216"/>
      <c r="H171" s="216"/>
      <c r="I171" s="216"/>
      <c r="J171" s="216"/>
      <c r="K171" s="216"/>
      <c r="L171" s="216"/>
      <c r="M171" s="216"/>
      <c r="N171" s="216"/>
      <c r="O171" s="216"/>
      <c r="P171" s="216"/>
      <c r="Q171" s="216"/>
      <c r="R171" s="216"/>
    </row>
    <row r="172" spans="1:18" x14ac:dyDescent="0.25">
      <c r="A172" s="115">
        <v>5316</v>
      </c>
      <c r="B172" s="101" t="s">
        <v>364</v>
      </c>
      <c r="C172" s="82"/>
      <c r="D172" s="80"/>
      <c r="E172" s="123"/>
      <c r="F172" s="129">
        <f>'2. Income &amp; Expenditure Budget'!F179</f>
        <v>0</v>
      </c>
      <c r="G172" s="216"/>
      <c r="H172" s="216"/>
      <c r="I172" s="216"/>
      <c r="J172" s="216"/>
      <c r="K172" s="216"/>
      <c r="L172" s="216"/>
      <c r="M172" s="216"/>
      <c r="N172" s="216"/>
      <c r="O172" s="216"/>
      <c r="P172" s="216"/>
      <c r="Q172" s="216"/>
      <c r="R172" s="216"/>
    </row>
    <row r="173" spans="1:18" x14ac:dyDescent="0.25">
      <c r="A173" s="109">
        <v>5350</v>
      </c>
      <c r="B173" s="101" t="s">
        <v>23</v>
      </c>
      <c r="C173" s="82"/>
      <c r="D173" s="80"/>
      <c r="E173" s="123"/>
      <c r="F173" s="129">
        <f>'2. Income &amp; Expenditure Budget'!F180</f>
        <v>0</v>
      </c>
      <c r="G173" s="216"/>
      <c r="H173" s="216"/>
      <c r="I173" s="216"/>
      <c r="J173" s="216"/>
      <c r="K173" s="216"/>
      <c r="L173" s="216"/>
      <c r="M173" s="216"/>
      <c r="N173" s="216"/>
      <c r="O173" s="216"/>
      <c r="P173" s="216"/>
      <c r="Q173" s="216"/>
      <c r="R173" s="216"/>
    </row>
    <row r="174" spans="1:18" x14ac:dyDescent="0.25">
      <c r="A174" s="109">
        <v>5400</v>
      </c>
      <c r="B174" s="101" t="s">
        <v>24</v>
      </c>
      <c r="C174" s="82"/>
      <c r="D174" s="80"/>
      <c r="E174" s="123"/>
      <c r="F174" s="129">
        <f>'2. Income &amp; Expenditure Budget'!F181</f>
        <v>0</v>
      </c>
      <c r="G174" s="216"/>
      <c r="H174" s="216"/>
      <c r="I174" s="216"/>
      <c r="J174" s="216"/>
      <c r="K174" s="216"/>
      <c r="L174" s="216"/>
      <c r="M174" s="216"/>
      <c r="N174" s="216"/>
      <c r="O174" s="216"/>
      <c r="P174" s="216"/>
      <c r="Q174" s="216"/>
      <c r="R174" s="216"/>
    </row>
    <row r="175" spans="1:18" x14ac:dyDescent="0.25">
      <c r="A175" s="109">
        <v>5450</v>
      </c>
      <c r="B175" s="101" t="s">
        <v>25</v>
      </c>
      <c r="C175" s="82"/>
      <c r="D175" s="80"/>
      <c r="E175" s="123"/>
      <c r="F175" s="129">
        <f>'2. Income &amp; Expenditure Budget'!F182</f>
        <v>0</v>
      </c>
      <c r="G175" s="216"/>
      <c r="H175" s="216"/>
      <c r="I175" s="216"/>
      <c r="J175" s="216"/>
      <c r="K175" s="216"/>
      <c r="L175" s="216"/>
      <c r="M175" s="216"/>
      <c r="N175" s="216"/>
      <c r="O175" s="216"/>
      <c r="P175" s="216"/>
      <c r="Q175" s="216"/>
      <c r="R175" s="216"/>
    </row>
    <row r="176" spans="1:18" x14ac:dyDescent="0.25">
      <c r="A176" s="109">
        <v>5510</v>
      </c>
      <c r="B176" s="101" t="s">
        <v>26</v>
      </c>
      <c r="C176" s="82"/>
      <c r="D176" s="80"/>
      <c r="E176" s="123"/>
      <c r="F176" s="129">
        <f>'2. Income &amp; Expenditure Budget'!F183</f>
        <v>0</v>
      </c>
      <c r="G176" s="216"/>
      <c r="H176" s="216"/>
      <c r="I176" s="216"/>
      <c r="J176" s="216"/>
      <c r="K176" s="216"/>
      <c r="L176" s="216"/>
      <c r="M176" s="216"/>
      <c r="N176" s="216"/>
      <c r="O176" s="216"/>
      <c r="P176" s="216"/>
      <c r="Q176" s="216"/>
      <c r="R176" s="216"/>
    </row>
    <row r="177" spans="1:18" x14ac:dyDescent="0.25">
      <c r="A177" s="109">
        <v>5550</v>
      </c>
      <c r="B177" s="101" t="s">
        <v>27</v>
      </c>
      <c r="C177" s="82"/>
      <c r="D177" s="80"/>
      <c r="E177" s="123"/>
      <c r="F177" s="129">
        <f>'2. Income &amp; Expenditure Budget'!F184</f>
        <v>0</v>
      </c>
      <c r="G177" s="216"/>
      <c r="H177" s="216"/>
      <c r="I177" s="216"/>
      <c r="J177" s="216"/>
      <c r="K177" s="216"/>
      <c r="L177" s="216"/>
      <c r="M177" s="216"/>
      <c r="N177" s="216"/>
      <c r="O177" s="216"/>
      <c r="P177" s="216"/>
      <c r="Q177" s="216"/>
      <c r="R177" s="216"/>
    </row>
    <row r="178" spans="1:18" x14ac:dyDescent="0.25">
      <c r="A178" s="109">
        <v>5551</v>
      </c>
      <c r="B178" s="101" t="s">
        <v>236</v>
      </c>
      <c r="C178" s="82"/>
      <c r="D178" s="80"/>
      <c r="E178" s="123"/>
      <c r="F178" s="129">
        <f>'2. Income &amp; Expenditure Budget'!F185</f>
        <v>0</v>
      </c>
      <c r="G178" s="216"/>
      <c r="H178" s="216"/>
      <c r="I178" s="216"/>
      <c r="J178" s="216"/>
      <c r="K178" s="216"/>
      <c r="L178" s="216"/>
      <c r="M178" s="216"/>
      <c r="N178" s="216"/>
      <c r="O178" s="216"/>
      <c r="P178" s="216"/>
      <c r="Q178" s="216"/>
      <c r="R178" s="216"/>
    </row>
    <row r="179" spans="1:18" x14ac:dyDescent="0.25">
      <c r="A179" s="115">
        <v>5552</v>
      </c>
      <c r="B179" s="101" t="s">
        <v>235</v>
      </c>
      <c r="C179" s="82"/>
      <c r="D179" s="80"/>
      <c r="E179" s="123"/>
      <c r="F179" s="129">
        <f>'2. Income &amp; Expenditure Budget'!F186</f>
        <v>0</v>
      </c>
      <c r="G179" s="216"/>
      <c r="H179" s="216"/>
      <c r="I179" s="216"/>
      <c r="J179" s="216"/>
      <c r="K179" s="216"/>
      <c r="L179" s="216"/>
      <c r="M179" s="216"/>
      <c r="N179" s="216"/>
      <c r="O179" s="216"/>
      <c r="P179" s="216"/>
      <c r="Q179" s="216"/>
      <c r="R179" s="216"/>
    </row>
    <row r="180" spans="1:18" x14ac:dyDescent="0.25">
      <c r="A180" s="109">
        <v>5610</v>
      </c>
      <c r="B180" s="101" t="s">
        <v>334</v>
      </c>
      <c r="C180" s="82"/>
      <c r="D180" s="80"/>
      <c r="E180" s="123"/>
      <c r="F180" s="129">
        <f>'2. Income &amp; Expenditure Budget'!F187</f>
        <v>0</v>
      </c>
      <c r="G180" s="216"/>
      <c r="H180" s="216"/>
      <c r="I180" s="216"/>
      <c r="J180" s="216"/>
      <c r="K180" s="216"/>
      <c r="L180" s="216"/>
      <c r="M180" s="216"/>
      <c r="N180" s="216"/>
      <c r="O180" s="216"/>
      <c r="P180" s="216"/>
      <c r="Q180" s="216"/>
      <c r="R180" s="216"/>
    </row>
    <row r="181" spans="1:18" x14ac:dyDescent="0.25">
      <c r="A181" s="109">
        <v>5611</v>
      </c>
      <c r="B181" s="101" t="s">
        <v>335</v>
      </c>
      <c r="C181" s="82"/>
      <c r="D181" s="80"/>
      <c r="E181" s="123"/>
      <c r="F181" s="129">
        <f>'2. Income &amp; Expenditure Budget'!F188</f>
        <v>0</v>
      </c>
      <c r="G181" s="216"/>
      <c r="H181" s="216"/>
      <c r="I181" s="216"/>
      <c r="J181" s="216"/>
      <c r="K181" s="216"/>
      <c r="L181" s="216"/>
      <c r="M181" s="216"/>
      <c r="N181" s="216"/>
      <c r="O181" s="216"/>
      <c r="P181" s="216"/>
      <c r="Q181" s="216"/>
      <c r="R181" s="216"/>
    </row>
    <row r="182" spans="1:18" x14ac:dyDescent="0.25">
      <c r="A182" s="109">
        <v>5700</v>
      </c>
      <c r="B182" s="101" t="s">
        <v>167</v>
      </c>
      <c r="C182" s="82"/>
      <c r="D182" s="80"/>
      <c r="E182" s="123"/>
      <c r="F182" s="129">
        <f>'2. Income &amp; Expenditure Budget'!F189</f>
        <v>0</v>
      </c>
      <c r="G182" s="216"/>
      <c r="H182" s="216"/>
      <c r="I182" s="216"/>
      <c r="J182" s="216"/>
      <c r="K182" s="216"/>
      <c r="L182" s="216"/>
      <c r="M182" s="216"/>
      <c r="N182" s="216"/>
      <c r="O182" s="216"/>
      <c r="P182" s="216"/>
      <c r="Q182" s="216"/>
      <c r="R182" s="216"/>
    </row>
    <row r="183" spans="1:18" x14ac:dyDescent="0.25">
      <c r="A183" s="111">
        <v>5800</v>
      </c>
      <c r="B183" s="101" t="s">
        <v>224</v>
      </c>
      <c r="C183" s="83"/>
      <c r="D183" s="84"/>
      <c r="E183" s="125"/>
      <c r="F183" s="129">
        <f>'2. Income &amp; Expenditure Budget'!F190</f>
        <v>0</v>
      </c>
      <c r="G183" s="216"/>
      <c r="H183" s="216"/>
      <c r="I183" s="216"/>
      <c r="J183" s="216"/>
      <c r="K183" s="216"/>
      <c r="L183" s="216"/>
      <c r="M183" s="216"/>
      <c r="N183" s="216"/>
      <c r="O183" s="216"/>
      <c r="P183" s="216"/>
      <c r="Q183" s="216"/>
      <c r="R183" s="216"/>
    </row>
    <row r="184" spans="1:18" x14ac:dyDescent="0.25">
      <c r="A184" s="111">
        <v>5801</v>
      </c>
      <c r="B184" s="101" t="s">
        <v>234</v>
      </c>
      <c r="C184" s="83"/>
      <c r="D184" s="84"/>
      <c r="E184" s="125"/>
      <c r="F184" s="129">
        <f>'2. Income &amp; Expenditure Budget'!F191</f>
        <v>0</v>
      </c>
      <c r="G184" s="216"/>
      <c r="H184" s="216"/>
      <c r="I184" s="216"/>
      <c r="J184" s="216"/>
      <c r="K184" s="216"/>
      <c r="L184" s="216"/>
      <c r="M184" s="216"/>
      <c r="N184" s="216"/>
      <c r="O184" s="216"/>
      <c r="P184" s="216"/>
      <c r="Q184" s="216"/>
      <c r="R184" s="216"/>
    </row>
    <row r="185" spans="1:18" x14ac:dyDescent="0.25">
      <c r="A185" s="111">
        <v>5802</v>
      </c>
      <c r="B185" s="101" t="s">
        <v>233</v>
      </c>
      <c r="C185" s="83"/>
      <c r="D185" s="84"/>
      <c r="E185" s="125"/>
      <c r="F185" s="129">
        <f>'2. Income &amp; Expenditure Budget'!F192</f>
        <v>16000</v>
      </c>
      <c r="G185" s="216"/>
      <c r="H185" s="216"/>
      <c r="I185" s="216"/>
      <c r="J185" s="216"/>
      <c r="K185" s="216"/>
      <c r="L185" s="216"/>
      <c r="M185" s="216"/>
      <c r="N185" s="216"/>
      <c r="O185" s="216"/>
      <c r="P185" s="216"/>
      <c r="Q185" s="216"/>
      <c r="R185" s="216"/>
    </row>
    <row r="186" spans="1:18" x14ac:dyDescent="0.25">
      <c r="A186" s="111">
        <v>5803</v>
      </c>
      <c r="B186" s="101" t="s">
        <v>232</v>
      </c>
      <c r="C186" s="83"/>
      <c r="D186" s="84"/>
      <c r="E186" s="125"/>
      <c r="F186" s="129">
        <f>'2. Income &amp; Expenditure Budget'!F193</f>
        <v>21000</v>
      </c>
      <c r="G186" s="216"/>
      <c r="H186" s="216"/>
      <c r="I186" s="216"/>
      <c r="J186" s="216"/>
      <c r="K186" s="216"/>
      <c r="L186" s="216"/>
      <c r="M186" s="216"/>
      <c r="N186" s="216"/>
      <c r="O186" s="216"/>
      <c r="P186" s="216"/>
      <c r="Q186" s="216"/>
      <c r="R186" s="216"/>
    </row>
    <row r="187" spans="1:18" x14ac:dyDescent="0.25">
      <c r="A187" s="111">
        <v>5804</v>
      </c>
      <c r="B187" s="101" t="s">
        <v>231</v>
      </c>
      <c r="C187" s="83"/>
      <c r="D187" s="84"/>
      <c r="E187" s="125"/>
      <c r="F187" s="129">
        <f>'2. Income &amp; Expenditure Budget'!F194</f>
        <v>6600</v>
      </c>
      <c r="G187" s="216"/>
      <c r="H187" s="216"/>
      <c r="I187" s="216"/>
      <c r="J187" s="216"/>
      <c r="K187" s="216"/>
      <c r="L187" s="216"/>
      <c r="M187" s="216"/>
      <c r="N187" s="216"/>
      <c r="O187" s="216"/>
      <c r="P187" s="216"/>
      <c r="Q187" s="216"/>
      <c r="R187" s="216"/>
    </row>
    <row r="188" spans="1:18" ht="15.75" thickBot="1" x14ac:dyDescent="0.3">
      <c r="A188" s="111">
        <v>5805</v>
      </c>
      <c r="B188" s="101" t="s">
        <v>230</v>
      </c>
      <c r="C188" s="83"/>
      <c r="D188" s="84"/>
      <c r="E188" s="125"/>
      <c r="F188" s="129">
        <f>'2. Income &amp; Expenditure Budget'!F195</f>
        <v>0</v>
      </c>
      <c r="G188" s="216"/>
      <c r="H188" s="216"/>
      <c r="I188" s="216"/>
      <c r="J188" s="216"/>
      <c r="K188" s="216"/>
      <c r="L188" s="216"/>
      <c r="M188" s="216"/>
      <c r="N188" s="216"/>
      <c r="O188" s="216"/>
      <c r="P188" s="216"/>
      <c r="Q188" s="216"/>
      <c r="R188" s="216"/>
    </row>
    <row r="189" spans="1:18" ht="15.75" thickBot="1" x14ac:dyDescent="0.3">
      <c r="A189" s="168" t="s">
        <v>108</v>
      </c>
      <c r="B189" s="169"/>
      <c r="C189" s="169"/>
      <c r="D189" s="169"/>
      <c r="E189" s="169"/>
      <c r="F189" s="243">
        <f t="shared" ref="F189:R189" si="7">SUM(F161:F188)</f>
        <v>43600</v>
      </c>
      <c r="G189" s="269">
        <f t="shared" si="7"/>
        <v>0</v>
      </c>
      <c r="H189" s="269">
        <f t="shared" si="7"/>
        <v>0</v>
      </c>
      <c r="I189" s="269">
        <f t="shared" si="7"/>
        <v>0</v>
      </c>
      <c r="J189" s="269">
        <f t="shared" si="7"/>
        <v>0</v>
      </c>
      <c r="K189" s="269">
        <f t="shared" si="7"/>
        <v>0</v>
      </c>
      <c r="L189" s="269">
        <f t="shared" si="7"/>
        <v>0</v>
      </c>
      <c r="M189" s="269">
        <f t="shared" si="7"/>
        <v>0</v>
      </c>
      <c r="N189" s="269">
        <f t="shared" si="7"/>
        <v>0</v>
      </c>
      <c r="O189" s="269">
        <f t="shared" si="7"/>
        <v>0</v>
      </c>
      <c r="P189" s="269">
        <f t="shared" si="7"/>
        <v>0</v>
      </c>
      <c r="Q189" s="269">
        <f t="shared" si="7"/>
        <v>0</v>
      </c>
      <c r="R189" s="269">
        <f t="shared" si="7"/>
        <v>0</v>
      </c>
    </row>
    <row r="190" spans="1:18" ht="15.75" thickBot="1" x14ac:dyDescent="0.3">
      <c r="A190" s="112"/>
      <c r="B190" s="75" t="s">
        <v>75</v>
      </c>
      <c r="D190" s="14"/>
      <c r="E190" s="14"/>
      <c r="F190" s="133"/>
      <c r="G190" s="216"/>
      <c r="H190" s="216"/>
      <c r="I190" s="216"/>
      <c r="J190" s="216"/>
      <c r="K190" s="216"/>
      <c r="L190" s="216"/>
      <c r="M190" s="216"/>
      <c r="N190" s="216"/>
      <c r="O190" s="216"/>
      <c r="P190" s="216"/>
      <c r="Q190" s="216"/>
      <c r="R190" s="216"/>
    </row>
    <row r="191" spans="1:18" ht="15.75" thickBot="1" x14ac:dyDescent="0.3">
      <c r="A191" s="168" t="s">
        <v>102</v>
      </c>
      <c r="B191" s="169"/>
      <c r="C191" s="169"/>
      <c r="D191" s="169"/>
      <c r="E191" s="169"/>
      <c r="F191" s="170"/>
      <c r="G191" s="216"/>
      <c r="H191" s="216"/>
      <c r="I191" s="216"/>
      <c r="J191" s="216"/>
      <c r="K191" s="216"/>
      <c r="L191" s="216"/>
      <c r="M191" s="216"/>
      <c r="N191" s="216"/>
      <c r="O191" s="216"/>
      <c r="P191" s="216"/>
      <c r="Q191" s="216"/>
      <c r="R191" s="216"/>
    </row>
    <row r="192" spans="1:18" x14ac:dyDescent="0.25">
      <c r="A192" s="109">
        <v>6010</v>
      </c>
      <c r="B192" s="101" t="s">
        <v>28</v>
      </c>
      <c r="C192" s="82"/>
      <c r="D192" s="80"/>
      <c r="E192" s="123"/>
      <c r="F192" s="128">
        <f>'2. Income &amp; Expenditure Budget'!F199</f>
        <v>0</v>
      </c>
      <c r="G192" s="216"/>
      <c r="H192" s="216"/>
      <c r="I192" s="216"/>
      <c r="J192" s="216"/>
      <c r="K192" s="216"/>
      <c r="L192" s="216"/>
      <c r="M192" s="216"/>
      <c r="N192" s="216"/>
      <c r="O192" s="216"/>
      <c r="P192" s="216"/>
      <c r="Q192" s="216"/>
      <c r="R192" s="216"/>
    </row>
    <row r="193" spans="1:18" x14ac:dyDescent="0.25">
      <c r="A193" s="109">
        <v>6011</v>
      </c>
      <c r="B193" s="101" t="s">
        <v>295</v>
      </c>
      <c r="C193" s="82"/>
      <c r="D193" s="80"/>
      <c r="E193" s="123"/>
      <c r="F193" s="128">
        <f>'2. Income &amp; Expenditure Budget'!F200</f>
        <v>0</v>
      </c>
      <c r="G193" s="216"/>
      <c r="H193" s="216"/>
      <c r="I193" s="216"/>
      <c r="J193" s="216"/>
      <c r="K193" s="216"/>
      <c r="L193" s="216"/>
      <c r="M193" s="216"/>
      <c r="N193" s="216"/>
      <c r="O193" s="216"/>
      <c r="P193" s="216"/>
      <c r="Q193" s="216"/>
      <c r="R193" s="216"/>
    </row>
    <row r="194" spans="1:18" x14ac:dyDescent="0.25">
      <c r="A194" s="109">
        <v>6050</v>
      </c>
      <c r="B194" s="101" t="s">
        <v>114</v>
      </c>
      <c r="C194" s="82"/>
      <c r="D194" s="80"/>
      <c r="E194" s="123"/>
      <c r="F194" s="128">
        <f>'2. Income &amp; Expenditure Budget'!F201</f>
        <v>0</v>
      </c>
      <c r="G194" s="216"/>
      <c r="H194" s="216"/>
      <c r="I194" s="216"/>
      <c r="J194" s="216"/>
      <c r="K194" s="216"/>
      <c r="L194" s="216"/>
      <c r="M194" s="216"/>
      <c r="N194" s="216"/>
      <c r="O194" s="216"/>
      <c r="P194" s="216"/>
      <c r="Q194" s="216"/>
      <c r="R194" s="216"/>
    </row>
    <row r="195" spans="1:18" x14ac:dyDescent="0.25">
      <c r="A195" s="110">
        <v>6100</v>
      </c>
      <c r="B195" s="101" t="s">
        <v>29</v>
      </c>
      <c r="C195" s="82"/>
      <c r="D195" s="80"/>
      <c r="E195" s="123"/>
      <c r="F195" s="128">
        <f>'2. Income &amp; Expenditure Budget'!F202</f>
        <v>0</v>
      </c>
      <c r="G195" s="216"/>
      <c r="H195" s="216"/>
      <c r="I195" s="216"/>
      <c r="J195" s="216"/>
      <c r="K195" s="216"/>
      <c r="L195" s="216"/>
      <c r="M195" s="216"/>
      <c r="N195" s="216"/>
      <c r="O195" s="216"/>
      <c r="P195" s="216"/>
      <c r="Q195" s="216"/>
      <c r="R195" s="216"/>
    </row>
    <row r="196" spans="1:18" x14ac:dyDescent="0.25">
      <c r="A196" s="110">
        <v>6150</v>
      </c>
      <c r="B196" s="101" t="s">
        <v>30</v>
      </c>
      <c r="C196" s="82"/>
      <c r="D196" s="80"/>
      <c r="E196" s="123"/>
      <c r="F196" s="128">
        <f>'2. Income &amp; Expenditure Budget'!F203</f>
        <v>0</v>
      </c>
      <c r="G196" s="216"/>
      <c r="H196" s="216"/>
      <c r="I196" s="216"/>
      <c r="J196" s="216"/>
      <c r="K196" s="216"/>
      <c r="L196" s="216"/>
      <c r="M196" s="216"/>
      <c r="N196" s="216"/>
      <c r="O196" s="216"/>
      <c r="P196" s="216"/>
      <c r="Q196" s="216"/>
      <c r="R196" s="216"/>
    </row>
    <row r="197" spans="1:18" x14ac:dyDescent="0.25">
      <c r="A197" s="110">
        <v>6210</v>
      </c>
      <c r="B197" s="101" t="s">
        <v>210</v>
      </c>
      <c r="C197" s="82"/>
      <c r="D197" s="80"/>
      <c r="E197" s="123"/>
      <c r="F197" s="128">
        <f>'2. Income &amp; Expenditure Budget'!F204</f>
        <v>0</v>
      </c>
      <c r="G197" s="216"/>
      <c r="H197" s="216"/>
      <c r="I197" s="216"/>
      <c r="J197" s="216"/>
      <c r="K197" s="216"/>
      <c r="L197" s="216"/>
      <c r="M197" s="216"/>
      <c r="N197" s="216"/>
      <c r="O197" s="216"/>
      <c r="P197" s="216"/>
      <c r="Q197" s="216"/>
      <c r="R197" s="216"/>
    </row>
    <row r="198" spans="1:18" x14ac:dyDescent="0.25">
      <c r="A198" s="110">
        <v>6250</v>
      </c>
      <c r="B198" s="101" t="s">
        <v>211</v>
      </c>
      <c r="C198" s="82"/>
      <c r="D198" s="80"/>
      <c r="E198" s="123"/>
      <c r="F198" s="128">
        <f>'2. Income &amp; Expenditure Budget'!F205</f>
        <v>0</v>
      </c>
      <c r="G198" s="216"/>
      <c r="H198" s="216"/>
      <c r="I198" s="216"/>
      <c r="J198" s="216"/>
      <c r="K198" s="216"/>
      <c r="L198" s="216"/>
      <c r="M198" s="216"/>
      <c r="N198" s="216"/>
      <c r="O198" s="216"/>
      <c r="P198" s="216"/>
      <c r="Q198" s="216"/>
      <c r="R198" s="216"/>
    </row>
    <row r="199" spans="1:18" x14ac:dyDescent="0.25">
      <c r="A199" s="110">
        <v>6300</v>
      </c>
      <c r="B199" s="101" t="s">
        <v>212</v>
      </c>
      <c r="C199" s="82"/>
      <c r="D199" s="80"/>
      <c r="E199" s="123"/>
      <c r="F199" s="128">
        <f>'2. Income &amp; Expenditure Budget'!F206</f>
        <v>0</v>
      </c>
      <c r="G199" s="216"/>
      <c r="H199" s="216"/>
      <c r="I199" s="216"/>
      <c r="J199" s="216"/>
      <c r="K199" s="216"/>
      <c r="L199" s="216"/>
      <c r="M199" s="216"/>
      <c r="N199" s="216"/>
      <c r="O199" s="216"/>
      <c r="P199" s="216"/>
      <c r="Q199" s="216"/>
      <c r="R199" s="216"/>
    </row>
    <row r="200" spans="1:18" x14ac:dyDescent="0.25">
      <c r="A200" s="110">
        <v>6305</v>
      </c>
      <c r="B200" s="101" t="s">
        <v>82</v>
      </c>
      <c r="C200" s="82"/>
      <c r="D200" s="82"/>
      <c r="E200" s="126"/>
      <c r="F200" s="128">
        <f>'2. Income &amp; Expenditure Budget'!F207</f>
        <v>0</v>
      </c>
      <c r="G200" s="216"/>
      <c r="H200" s="216"/>
      <c r="I200" s="216"/>
      <c r="J200" s="216"/>
      <c r="K200" s="216"/>
      <c r="L200" s="216"/>
      <c r="M200" s="216"/>
      <c r="N200" s="216"/>
      <c r="O200" s="216"/>
      <c r="P200" s="216"/>
      <c r="Q200" s="216"/>
      <c r="R200" s="216"/>
    </row>
    <row r="201" spans="1:18" x14ac:dyDescent="0.25">
      <c r="A201" s="110">
        <v>6350</v>
      </c>
      <c r="B201" s="101" t="s">
        <v>225</v>
      </c>
      <c r="C201" s="82"/>
      <c r="D201" s="82"/>
      <c r="E201" s="126"/>
      <c r="F201" s="128">
        <f>'2. Income &amp; Expenditure Budget'!F208</f>
        <v>0</v>
      </c>
      <c r="G201" s="216"/>
      <c r="H201" s="216"/>
      <c r="I201" s="216"/>
      <c r="J201" s="216"/>
      <c r="K201" s="216"/>
      <c r="L201" s="216"/>
      <c r="M201" s="216"/>
      <c r="N201" s="216"/>
      <c r="O201" s="216"/>
      <c r="P201" s="216"/>
      <c r="Q201" s="216"/>
      <c r="R201" s="216"/>
    </row>
    <row r="202" spans="1:18" x14ac:dyDescent="0.25">
      <c r="A202" s="110">
        <v>6355</v>
      </c>
      <c r="B202" s="101" t="s">
        <v>227</v>
      </c>
      <c r="C202" s="82"/>
      <c r="D202" s="82"/>
      <c r="E202" s="126"/>
      <c r="F202" s="128">
        <f>'2. Income &amp; Expenditure Budget'!F209</f>
        <v>0</v>
      </c>
      <c r="G202" s="216"/>
      <c r="H202" s="216"/>
      <c r="I202" s="216"/>
      <c r="J202" s="216"/>
      <c r="K202" s="216"/>
      <c r="L202" s="216"/>
      <c r="M202" s="216"/>
      <c r="N202" s="216"/>
      <c r="O202" s="216"/>
      <c r="P202" s="216"/>
      <c r="Q202" s="216"/>
      <c r="R202" s="216"/>
    </row>
    <row r="203" spans="1:18" x14ac:dyDescent="0.25">
      <c r="A203" s="110">
        <v>6400</v>
      </c>
      <c r="B203" s="101" t="s">
        <v>115</v>
      </c>
      <c r="C203" s="82"/>
      <c r="D203" s="82"/>
      <c r="E203" s="126"/>
      <c r="F203" s="128">
        <f>'2. Income &amp; Expenditure Budget'!F210</f>
        <v>0</v>
      </c>
      <c r="G203" s="216"/>
      <c r="H203" s="216"/>
      <c r="I203" s="216"/>
      <c r="J203" s="216"/>
      <c r="K203" s="216"/>
      <c r="L203" s="216"/>
      <c r="M203" s="216"/>
      <c r="N203" s="216"/>
      <c r="O203" s="216"/>
      <c r="P203" s="216"/>
      <c r="Q203" s="216"/>
      <c r="R203" s="216"/>
    </row>
    <row r="204" spans="1:18" x14ac:dyDescent="0.25">
      <c r="A204" s="110">
        <v>6450</v>
      </c>
      <c r="B204" s="101" t="s">
        <v>31</v>
      </c>
      <c r="C204" s="82"/>
      <c r="D204" s="82"/>
      <c r="E204" s="126"/>
      <c r="F204" s="128">
        <f>'2. Income &amp; Expenditure Budget'!F211</f>
        <v>0</v>
      </c>
      <c r="G204" s="216"/>
      <c r="H204" s="216"/>
      <c r="I204" s="216"/>
      <c r="J204" s="216"/>
      <c r="K204" s="216"/>
      <c r="L204" s="216"/>
      <c r="M204" s="216"/>
      <c r="N204" s="216"/>
      <c r="O204" s="216"/>
      <c r="P204" s="216"/>
      <c r="Q204" s="216"/>
      <c r="R204" s="216"/>
    </row>
    <row r="205" spans="1:18" x14ac:dyDescent="0.25">
      <c r="A205" s="110">
        <v>6500</v>
      </c>
      <c r="B205" s="101" t="s">
        <v>32</v>
      </c>
      <c r="C205" s="82"/>
      <c r="D205" s="82"/>
      <c r="E205" s="126"/>
      <c r="F205" s="128">
        <f>'2. Income &amp; Expenditure Budget'!F212</f>
        <v>0</v>
      </c>
      <c r="G205" s="216"/>
      <c r="H205" s="216"/>
      <c r="I205" s="216"/>
      <c r="J205" s="216"/>
      <c r="K205" s="216"/>
      <c r="L205" s="216"/>
      <c r="M205" s="216"/>
      <c r="N205" s="216"/>
      <c r="O205" s="216"/>
      <c r="P205" s="216"/>
      <c r="Q205" s="216"/>
      <c r="R205" s="216"/>
    </row>
    <row r="206" spans="1:18" x14ac:dyDescent="0.25">
      <c r="A206" s="110">
        <v>6600</v>
      </c>
      <c r="B206" s="101" t="s">
        <v>33</v>
      </c>
      <c r="C206" s="82"/>
      <c r="D206" s="82"/>
      <c r="E206" s="126"/>
      <c r="F206" s="128">
        <f>'2. Income &amp; Expenditure Budget'!F213</f>
        <v>0</v>
      </c>
      <c r="G206" s="216"/>
      <c r="H206" s="216"/>
      <c r="I206" s="216"/>
      <c r="J206" s="216"/>
      <c r="K206" s="216"/>
      <c r="L206" s="216"/>
      <c r="M206" s="216"/>
      <c r="N206" s="216"/>
      <c r="O206" s="216"/>
      <c r="P206" s="216"/>
      <c r="Q206" s="216"/>
      <c r="R206" s="216"/>
    </row>
    <row r="207" spans="1:18" x14ac:dyDescent="0.25">
      <c r="A207" s="110">
        <v>6650</v>
      </c>
      <c r="B207" s="101" t="s">
        <v>168</v>
      </c>
      <c r="C207" s="82"/>
      <c r="D207" s="82"/>
      <c r="E207" s="126"/>
      <c r="F207" s="128">
        <f>'2. Income &amp; Expenditure Budget'!F214</f>
        <v>0</v>
      </c>
      <c r="G207" s="216"/>
      <c r="H207" s="216"/>
      <c r="I207" s="216"/>
      <c r="J207" s="216"/>
      <c r="K207" s="216"/>
      <c r="L207" s="216"/>
      <c r="M207" s="216"/>
      <c r="N207" s="216"/>
      <c r="O207" s="216"/>
      <c r="P207" s="216"/>
      <c r="Q207" s="216"/>
      <c r="R207" s="216"/>
    </row>
    <row r="208" spans="1:18" x14ac:dyDescent="0.25">
      <c r="A208" s="110">
        <v>6700</v>
      </c>
      <c r="B208" s="101" t="s">
        <v>103</v>
      </c>
      <c r="C208" s="82"/>
      <c r="D208" s="82"/>
      <c r="E208" s="126"/>
      <c r="F208" s="128">
        <f>'2. Income &amp; Expenditure Budget'!F215</f>
        <v>0</v>
      </c>
      <c r="G208" s="216"/>
      <c r="H208" s="216"/>
      <c r="I208" s="216"/>
      <c r="J208" s="216"/>
      <c r="K208" s="216"/>
      <c r="L208" s="216"/>
      <c r="M208" s="216"/>
      <c r="N208" s="216"/>
      <c r="O208" s="216"/>
      <c r="P208" s="216"/>
      <c r="Q208" s="216"/>
      <c r="R208" s="216"/>
    </row>
    <row r="209" spans="1:18" x14ac:dyDescent="0.25">
      <c r="A209" s="110">
        <v>6730</v>
      </c>
      <c r="B209" s="101" t="s">
        <v>116</v>
      </c>
      <c r="C209" s="82"/>
      <c r="D209" s="82"/>
      <c r="E209" s="126"/>
      <c r="F209" s="128">
        <f>'2. Income &amp; Expenditure Budget'!F216</f>
        <v>0</v>
      </c>
      <c r="G209" s="216"/>
      <c r="H209" s="216"/>
      <c r="I209" s="216"/>
      <c r="J209" s="216"/>
      <c r="K209" s="216"/>
      <c r="L209" s="216"/>
      <c r="M209" s="216"/>
      <c r="N209" s="216"/>
      <c r="O209" s="216"/>
      <c r="P209" s="216"/>
      <c r="Q209" s="216"/>
      <c r="R209" s="216"/>
    </row>
    <row r="210" spans="1:18" x14ac:dyDescent="0.25">
      <c r="A210" s="110">
        <v>6731</v>
      </c>
      <c r="B210" s="101" t="s">
        <v>169</v>
      </c>
      <c r="C210" s="82"/>
      <c r="D210" s="82"/>
      <c r="E210" s="126"/>
      <c r="F210" s="128">
        <f>'2. Income &amp; Expenditure Budget'!F217</f>
        <v>0</v>
      </c>
      <c r="G210" s="216"/>
      <c r="H210" s="216"/>
      <c r="I210" s="216"/>
      <c r="J210" s="216"/>
      <c r="K210" s="216"/>
      <c r="L210" s="216"/>
      <c r="M210" s="216"/>
      <c r="N210" s="216"/>
      <c r="O210" s="216"/>
      <c r="P210" s="216"/>
      <c r="Q210" s="216"/>
      <c r="R210" s="216"/>
    </row>
    <row r="211" spans="1:18" x14ac:dyDescent="0.25">
      <c r="A211" s="110">
        <v>6750</v>
      </c>
      <c r="B211" s="101" t="s">
        <v>226</v>
      </c>
      <c r="C211" s="82"/>
      <c r="D211" s="82"/>
      <c r="E211" s="126"/>
      <c r="F211" s="128">
        <f>'2. Income &amp; Expenditure Budget'!F218</f>
        <v>0</v>
      </c>
      <c r="G211" s="216"/>
      <c r="H211" s="216"/>
      <c r="I211" s="216"/>
      <c r="J211" s="216"/>
      <c r="K211" s="216"/>
      <c r="L211" s="216"/>
      <c r="M211" s="216"/>
      <c r="N211" s="216"/>
      <c r="O211" s="216"/>
      <c r="P211" s="216"/>
      <c r="Q211" s="216"/>
      <c r="R211" s="216"/>
    </row>
    <row r="212" spans="1:18" x14ac:dyDescent="0.25">
      <c r="A212" s="110">
        <v>6755</v>
      </c>
      <c r="B212" s="101" t="s">
        <v>104</v>
      </c>
      <c r="C212" s="82"/>
      <c r="D212" s="82"/>
      <c r="E212" s="126"/>
      <c r="F212" s="128">
        <f>'2. Income &amp; Expenditure Budget'!F219</f>
        <v>0</v>
      </c>
      <c r="G212" s="216"/>
      <c r="H212" s="216"/>
      <c r="I212" s="216"/>
      <c r="J212" s="216"/>
      <c r="K212" s="216"/>
      <c r="L212" s="216"/>
      <c r="M212" s="216"/>
      <c r="N212" s="216"/>
      <c r="O212" s="216"/>
      <c r="P212" s="216"/>
      <c r="Q212" s="216"/>
      <c r="R212" s="216"/>
    </row>
    <row r="213" spans="1:18" x14ac:dyDescent="0.25">
      <c r="A213" s="109">
        <v>6780</v>
      </c>
      <c r="B213" s="101" t="s">
        <v>34</v>
      </c>
      <c r="C213" s="82"/>
      <c r="D213" s="82"/>
      <c r="E213" s="126"/>
      <c r="F213" s="128">
        <f>'2. Income &amp; Expenditure Budget'!F220</f>
        <v>0</v>
      </c>
      <c r="G213" s="216"/>
      <c r="H213" s="216"/>
      <c r="I213" s="216"/>
      <c r="J213" s="216"/>
      <c r="K213" s="216"/>
      <c r="L213" s="216"/>
      <c r="M213" s="216"/>
      <c r="N213" s="216"/>
      <c r="O213" s="216"/>
      <c r="P213" s="216"/>
      <c r="Q213" s="216"/>
      <c r="R213" s="216"/>
    </row>
    <row r="214" spans="1:18" x14ac:dyDescent="0.25">
      <c r="A214" s="109">
        <v>6800</v>
      </c>
      <c r="B214" s="101" t="s">
        <v>213</v>
      </c>
      <c r="C214" s="82"/>
      <c r="D214" s="82"/>
      <c r="E214" s="126"/>
      <c r="F214" s="128">
        <f>'2. Income &amp; Expenditure Budget'!F221</f>
        <v>0</v>
      </c>
      <c r="G214" s="216"/>
      <c r="H214" s="216"/>
      <c r="I214" s="216"/>
      <c r="J214" s="216"/>
      <c r="K214" s="216"/>
      <c r="L214" s="216"/>
      <c r="M214" s="216"/>
      <c r="N214" s="216"/>
      <c r="O214" s="216"/>
      <c r="P214" s="216"/>
      <c r="Q214" s="216"/>
      <c r="R214" s="216"/>
    </row>
    <row r="215" spans="1:18" x14ac:dyDescent="0.25">
      <c r="A215" s="109">
        <v>6830</v>
      </c>
      <c r="B215" s="101" t="s">
        <v>214</v>
      </c>
      <c r="C215" s="82"/>
      <c r="D215" s="82"/>
      <c r="E215" s="126"/>
      <c r="F215" s="128">
        <f>'2. Income &amp; Expenditure Budget'!F222</f>
        <v>0</v>
      </c>
      <c r="G215" s="216"/>
      <c r="H215" s="216"/>
      <c r="I215" s="216"/>
      <c r="J215" s="216"/>
      <c r="K215" s="216"/>
      <c r="L215" s="216"/>
      <c r="M215" s="216"/>
      <c r="N215" s="216"/>
      <c r="O215" s="216"/>
      <c r="P215" s="216"/>
      <c r="Q215" s="216"/>
      <c r="R215" s="216"/>
    </row>
    <row r="216" spans="1:18" ht="15.75" thickBot="1" x14ac:dyDescent="0.3">
      <c r="A216" s="111">
        <v>6900</v>
      </c>
      <c r="B216" s="101" t="s">
        <v>35</v>
      </c>
      <c r="C216" s="83"/>
      <c r="D216" s="83"/>
      <c r="E216" s="127"/>
      <c r="F216" s="128">
        <f>'2. Income &amp; Expenditure Budget'!F223</f>
        <v>0</v>
      </c>
      <c r="G216" s="216"/>
      <c r="H216" s="216"/>
      <c r="I216" s="216"/>
      <c r="J216" s="216"/>
      <c r="K216" s="216"/>
      <c r="L216" s="216"/>
      <c r="M216" s="216"/>
      <c r="N216" s="216"/>
      <c r="O216" s="216"/>
      <c r="P216" s="216"/>
      <c r="Q216" s="216"/>
      <c r="R216" s="216"/>
    </row>
    <row r="217" spans="1:18" ht="15.75" thickBot="1" x14ac:dyDescent="0.3">
      <c r="A217" s="168" t="s">
        <v>107</v>
      </c>
      <c r="B217" s="169"/>
      <c r="C217" s="169"/>
      <c r="D217" s="169"/>
      <c r="E217" s="169"/>
      <c r="F217" s="214">
        <f t="shared" ref="F217:R217" si="8">SUM(F192:F216)</f>
        <v>0</v>
      </c>
      <c r="G217" s="220">
        <f t="shared" si="8"/>
        <v>0</v>
      </c>
      <c r="H217" s="220">
        <f t="shared" si="8"/>
        <v>0</v>
      </c>
      <c r="I217" s="220">
        <f t="shared" si="8"/>
        <v>0</v>
      </c>
      <c r="J217" s="220">
        <f t="shared" si="8"/>
        <v>0</v>
      </c>
      <c r="K217" s="220">
        <f t="shared" si="8"/>
        <v>0</v>
      </c>
      <c r="L217" s="220">
        <f t="shared" si="8"/>
        <v>0</v>
      </c>
      <c r="M217" s="220">
        <f t="shared" si="8"/>
        <v>0</v>
      </c>
      <c r="N217" s="220">
        <f t="shared" si="8"/>
        <v>0</v>
      </c>
      <c r="O217" s="220">
        <f t="shared" si="8"/>
        <v>0</v>
      </c>
      <c r="P217" s="220">
        <f t="shared" si="8"/>
        <v>0</v>
      </c>
      <c r="Q217" s="220">
        <f t="shared" si="8"/>
        <v>0</v>
      </c>
      <c r="R217" s="220">
        <f t="shared" si="8"/>
        <v>0</v>
      </c>
    </row>
    <row r="218" spans="1:18" ht="15.75" thickBot="1" x14ac:dyDescent="0.3">
      <c r="A218" s="112"/>
      <c r="B218" s="75" t="s">
        <v>75</v>
      </c>
      <c r="C218" s="1"/>
      <c r="D218" s="1"/>
      <c r="E218" s="1"/>
      <c r="F218" s="133"/>
      <c r="G218" s="216"/>
      <c r="H218" s="216"/>
      <c r="I218" s="216"/>
      <c r="J218" s="216"/>
      <c r="K218" s="216"/>
      <c r="L218" s="216"/>
      <c r="M218" s="216"/>
      <c r="N218" s="216"/>
      <c r="O218" s="216"/>
      <c r="P218" s="216"/>
      <c r="Q218" s="216"/>
      <c r="R218" s="216"/>
    </row>
    <row r="219" spans="1:18" ht="15.75" thickBot="1" x14ac:dyDescent="0.3">
      <c r="A219" s="168" t="s">
        <v>105</v>
      </c>
      <c r="B219" s="169"/>
      <c r="C219" s="169"/>
      <c r="D219" s="169"/>
      <c r="E219" s="169"/>
      <c r="F219" s="170"/>
      <c r="G219" s="216"/>
      <c r="H219" s="216"/>
      <c r="I219" s="216"/>
      <c r="J219" s="216"/>
      <c r="K219" s="216"/>
      <c r="L219" s="216"/>
      <c r="M219" s="216"/>
      <c r="N219" s="216"/>
      <c r="O219" s="216"/>
      <c r="P219" s="216"/>
      <c r="Q219" s="216"/>
      <c r="R219" s="216"/>
    </row>
    <row r="220" spans="1:18" x14ac:dyDescent="0.25">
      <c r="A220" s="109">
        <v>7300</v>
      </c>
      <c r="B220" s="101" t="s">
        <v>215</v>
      </c>
      <c r="C220" s="82"/>
      <c r="D220" s="82"/>
      <c r="E220" s="126"/>
      <c r="F220" s="128">
        <f>'2. Income &amp; Expenditure Budget'!F227</f>
        <v>0</v>
      </c>
      <c r="G220" s="216"/>
      <c r="H220" s="216"/>
      <c r="I220" s="216"/>
      <c r="J220" s="216"/>
      <c r="K220" s="216"/>
      <c r="L220" s="216"/>
      <c r="M220" s="216"/>
      <c r="N220" s="216"/>
      <c r="O220" s="216"/>
      <c r="P220" s="216"/>
      <c r="Q220" s="216"/>
      <c r="R220" s="216"/>
    </row>
    <row r="221" spans="1:18" x14ac:dyDescent="0.25">
      <c r="A221" s="109">
        <v>7320</v>
      </c>
      <c r="B221" s="101" t="s">
        <v>60</v>
      </c>
      <c r="C221" s="82"/>
      <c r="D221" s="82"/>
      <c r="E221" s="126"/>
      <c r="F221" s="128">
        <f>'2. Income &amp; Expenditure Budget'!F228</f>
        <v>0</v>
      </c>
      <c r="G221" s="216"/>
      <c r="H221" s="216"/>
      <c r="I221" s="216"/>
      <c r="J221" s="216"/>
      <c r="K221" s="216"/>
      <c r="L221" s="216"/>
      <c r="M221" s="216"/>
      <c r="N221" s="216"/>
      <c r="O221" s="216"/>
      <c r="P221" s="216"/>
      <c r="Q221" s="216"/>
      <c r="R221" s="216"/>
    </row>
    <row r="222" spans="1:18" x14ac:dyDescent="0.25">
      <c r="A222" s="109">
        <v>7400</v>
      </c>
      <c r="B222" s="101" t="s">
        <v>36</v>
      </c>
      <c r="C222" s="82"/>
      <c r="D222" s="82"/>
      <c r="E222" s="126"/>
      <c r="F222" s="128">
        <f>'2. Income &amp; Expenditure Budget'!F229</f>
        <v>0</v>
      </c>
      <c r="G222" s="216"/>
      <c r="H222" s="216"/>
      <c r="I222" s="216"/>
      <c r="J222" s="216"/>
      <c r="K222" s="216"/>
      <c r="L222" s="216"/>
      <c r="M222" s="216"/>
      <c r="N222" s="216"/>
      <c r="O222" s="216"/>
      <c r="P222" s="216"/>
      <c r="Q222" s="216"/>
      <c r="R222" s="216"/>
    </row>
    <row r="223" spans="1:18" x14ac:dyDescent="0.25">
      <c r="A223" s="109">
        <v>7450</v>
      </c>
      <c r="B223" s="101" t="s">
        <v>37</v>
      </c>
      <c r="C223" s="82"/>
      <c r="D223" s="82"/>
      <c r="E223" s="126"/>
      <c r="F223" s="128">
        <f>'2. Income &amp; Expenditure Budget'!F230</f>
        <v>0</v>
      </c>
      <c r="G223" s="216"/>
      <c r="H223" s="216"/>
      <c r="I223" s="216"/>
      <c r="J223" s="216"/>
      <c r="K223" s="216"/>
      <c r="L223" s="216"/>
      <c r="M223" s="216"/>
      <c r="N223" s="216"/>
      <c r="O223" s="216"/>
      <c r="P223" s="216"/>
      <c r="Q223" s="216"/>
      <c r="R223" s="216"/>
    </row>
    <row r="224" spans="1:18" ht="15.75" thickBot="1" x14ac:dyDescent="0.3">
      <c r="A224" s="111">
        <v>7800</v>
      </c>
      <c r="B224" s="101" t="s">
        <v>61</v>
      </c>
      <c r="C224" s="83"/>
      <c r="D224" s="83"/>
      <c r="E224" s="127"/>
      <c r="F224" s="128">
        <f>'2. Income &amp; Expenditure Budget'!F231</f>
        <v>0</v>
      </c>
      <c r="G224" s="216"/>
      <c r="H224" s="216"/>
      <c r="I224" s="216"/>
      <c r="J224" s="216"/>
      <c r="K224" s="216"/>
      <c r="L224" s="216"/>
      <c r="M224" s="216"/>
      <c r="N224" s="216"/>
      <c r="O224" s="216"/>
      <c r="P224" s="216"/>
      <c r="Q224" s="216"/>
      <c r="R224" s="216"/>
    </row>
    <row r="225" spans="1:18" ht="15.75" thickBot="1" x14ac:dyDescent="0.3">
      <c r="A225" s="168" t="s">
        <v>106</v>
      </c>
      <c r="B225" s="169"/>
      <c r="C225" s="169"/>
      <c r="D225" s="169"/>
      <c r="E225" s="169"/>
      <c r="F225" s="243">
        <f t="shared" ref="F225:R225" si="9">SUM(F220:F224)</f>
        <v>0</v>
      </c>
      <c r="G225" s="220">
        <f t="shared" si="9"/>
        <v>0</v>
      </c>
      <c r="H225" s="220">
        <f t="shared" si="9"/>
        <v>0</v>
      </c>
      <c r="I225" s="220">
        <f t="shared" si="9"/>
        <v>0</v>
      </c>
      <c r="J225" s="220">
        <f t="shared" si="9"/>
        <v>0</v>
      </c>
      <c r="K225" s="220">
        <f t="shared" si="9"/>
        <v>0</v>
      </c>
      <c r="L225" s="220">
        <f t="shared" si="9"/>
        <v>0</v>
      </c>
      <c r="M225" s="220">
        <f t="shared" si="9"/>
        <v>0</v>
      </c>
      <c r="N225" s="220">
        <f t="shared" si="9"/>
        <v>0</v>
      </c>
      <c r="O225" s="220">
        <f t="shared" si="9"/>
        <v>0</v>
      </c>
      <c r="P225" s="220">
        <f t="shared" si="9"/>
        <v>0</v>
      </c>
      <c r="Q225" s="220">
        <f t="shared" si="9"/>
        <v>0</v>
      </c>
      <c r="R225" s="220">
        <f t="shared" si="9"/>
        <v>0</v>
      </c>
    </row>
    <row r="226" spans="1:18" ht="15.75" thickBot="1" x14ac:dyDescent="0.3">
      <c r="A226" s="114"/>
      <c r="B226" s="76"/>
      <c r="F226" s="133"/>
      <c r="G226" s="216"/>
      <c r="H226" s="216"/>
      <c r="I226" s="216"/>
      <c r="J226" s="216"/>
      <c r="K226" s="216"/>
      <c r="L226" s="216"/>
      <c r="M226" s="216"/>
      <c r="N226" s="216"/>
      <c r="O226" s="216"/>
      <c r="P226" s="216"/>
      <c r="Q226" s="216"/>
      <c r="R226" s="216"/>
    </row>
    <row r="227" spans="1:18" ht="15.75" thickBot="1" x14ac:dyDescent="0.3">
      <c r="A227" s="171" t="s">
        <v>38</v>
      </c>
      <c r="B227" s="172"/>
      <c r="C227" s="172"/>
      <c r="D227" s="172"/>
      <c r="E227" s="172"/>
      <c r="F227" s="215">
        <f t="shared" ref="F227:R227" si="10">(F225+F217+F189+F158+F106)*0.05</f>
        <v>3900.5</v>
      </c>
      <c r="G227" s="215">
        <f t="shared" si="10"/>
        <v>0</v>
      </c>
      <c r="H227" s="215">
        <f t="shared" si="10"/>
        <v>0</v>
      </c>
      <c r="I227" s="215">
        <f t="shared" si="10"/>
        <v>0</v>
      </c>
      <c r="J227" s="215">
        <f t="shared" si="10"/>
        <v>0</v>
      </c>
      <c r="K227" s="215">
        <f t="shared" si="10"/>
        <v>0</v>
      </c>
      <c r="L227" s="215">
        <f t="shared" si="10"/>
        <v>0</v>
      </c>
      <c r="M227" s="215">
        <f t="shared" si="10"/>
        <v>0</v>
      </c>
      <c r="N227" s="215">
        <f t="shared" si="10"/>
        <v>0</v>
      </c>
      <c r="O227" s="215">
        <f t="shared" si="10"/>
        <v>0</v>
      </c>
      <c r="P227" s="215">
        <f t="shared" si="10"/>
        <v>0</v>
      </c>
      <c r="Q227" s="215">
        <f t="shared" si="10"/>
        <v>0</v>
      </c>
      <c r="R227" s="215">
        <f t="shared" si="10"/>
        <v>0</v>
      </c>
    </row>
    <row r="228" spans="1:18" ht="15.75" thickBot="1" x14ac:dyDescent="0.3">
      <c r="A228" s="112"/>
      <c r="B228" s="75" t="s">
        <v>75</v>
      </c>
      <c r="F228" s="133"/>
      <c r="G228" s="216"/>
      <c r="H228" s="216"/>
      <c r="I228" s="216"/>
      <c r="J228" s="216"/>
      <c r="K228" s="216"/>
      <c r="L228" s="216"/>
      <c r="M228" s="216"/>
      <c r="N228" s="216"/>
      <c r="O228" s="216"/>
      <c r="P228" s="216"/>
      <c r="Q228" s="216"/>
      <c r="R228" s="216"/>
    </row>
    <row r="229" spans="1:18" ht="15.75" thickBot="1" x14ac:dyDescent="0.3">
      <c r="A229" s="168"/>
      <c r="B229" s="169" t="s">
        <v>83</v>
      </c>
      <c r="C229" s="169"/>
      <c r="D229" s="169"/>
      <c r="E229" s="169"/>
      <c r="F229" s="214">
        <f t="shared" ref="F229:R229" si="11">F225+F217+F189+F158+F106+F227</f>
        <v>81910.5</v>
      </c>
      <c r="G229" s="214">
        <f t="shared" si="11"/>
        <v>0</v>
      </c>
      <c r="H229" s="214">
        <f t="shared" si="11"/>
        <v>0</v>
      </c>
      <c r="I229" s="214">
        <f t="shared" si="11"/>
        <v>0</v>
      </c>
      <c r="J229" s="214">
        <f t="shared" si="11"/>
        <v>0</v>
      </c>
      <c r="K229" s="214">
        <f t="shared" si="11"/>
        <v>0</v>
      </c>
      <c r="L229" s="214">
        <f t="shared" si="11"/>
        <v>0</v>
      </c>
      <c r="M229" s="214">
        <f t="shared" si="11"/>
        <v>0</v>
      </c>
      <c r="N229" s="214">
        <f t="shared" si="11"/>
        <v>0</v>
      </c>
      <c r="O229" s="214">
        <f t="shared" si="11"/>
        <v>0</v>
      </c>
      <c r="P229" s="214">
        <f t="shared" si="11"/>
        <v>0</v>
      </c>
      <c r="Q229" s="214">
        <f t="shared" si="11"/>
        <v>0</v>
      </c>
      <c r="R229" s="214">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E202"/>
  <sheetViews>
    <sheetView workbookViewId="0">
      <selection activeCell="C171" sqref="C171"/>
    </sheetView>
  </sheetViews>
  <sheetFormatPr defaultRowHeight="15" x14ac:dyDescent="0.25"/>
  <cols>
    <col min="2" max="2" width="48.42578125" bestFit="1" customWidth="1"/>
    <col min="3" max="3" width="11.42578125" style="329" customWidth="1"/>
    <col min="4" max="4" width="44.7109375" style="39" customWidth="1"/>
  </cols>
  <sheetData>
    <row r="1" spans="1:5" ht="18.75" x14ac:dyDescent="0.3">
      <c r="A1" s="445" t="str">
        <f>'1a.Budget Grant Calculation'!B3</f>
        <v>Voluntary Secondary School</v>
      </c>
      <c r="B1" s="446"/>
      <c r="C1" s="446"/>
      <c r="D1" s="446"/>
      <c r="E1" s="63"/>
    </row>
    <row r="2" spans="1:5" ht="18.75" x14ac:dyDescent="0.3">
      <c r="A2" s="447" t="str">
        <f>'1a.Budget Grant Calculation'!A2:G2</f>
        <v>PPP School Budget 2022/23</v>
      </c>
      <c r="B2" s="448"/>
      <c r="C2" s="448"/>
      <c r="D2" s="448"/>
      <c r="E2" s="1"/>
    </row>
    <row r="3" spans="1:5" ht="19.5" thickBot="1" x14ac:dyDescent="0.35">
      <c r="A3" s="447" t="s">
        <v>350</v>
      </c>
      <c r="B3" s="448"/>
      <c r="C3" s="448"/>
      <c r="D3" s="448"/>
      <c r="E3" s="1"/>
    </row>
    <row r="4" spans="1:5" ht="15.75" x14ac:dyDescent="0.25">
      <c r="A4" s="379" t="s">
        <v>428</v>
      </c>
      <c r="B4" s="380"/>
      <c r="C4" s="380"/>
      <c r="D4" s="381"/>
      <c r="E4" s="354"/>
    </row>
    <row r="5" spans="1:5" ht="16.5" thickBot="1" x14ac:dyDescent="0.3">
      <c r="A5" s="382" t="s">
        <v>434</v>
      </c>
      <c r="B5" s="383"/>
      <c r="C5" s="383"/>
      <c r="D5" s="384"/>
      <c r="E5" s="354"/>
    </row>
    <row r="6" spans="1:5" ht="16.5" thickBot="1" x14ac:dyDescent="0.3">
      <c r="A6" s="407" t="s">
        <v>429</v>
      </c>
      <c r="B6" s="401"/>
      <c r="C6" s="401"/>
      <c r="D6" s="217"/>
      <c r="E6" s="354"/>
    </row>
    <row r="7" spans="1:5" ht="16.5" thickBot="1" x14ac:dyDescent="0.3">
      <c r="A7" s="385" t="s">
        <v>435</v>
      </c>
      <c r="B7" s="386"/>
      <c r="C7" s="386"/>
      <c r="D7" s="387"/>
    </row>
    <row r="8" spans="1:5" ht="16.5" thickBot="1" x14ac:dyDescent="0.3">
      <c r="B8" s="417" t="s">
        <v>442</v>
      </c>
      <c r="C8" s="405"/>
      <c r="D8" s="406"/>
    </row>
    <row r="9" spans="1:5" ht="19.5" thickBot="1" x14ac:dyDescent="0.35">
      <c r="A9" s="349" t="s">
        <v>352</v>
      </c>
      <c r="B9" s="351" t="s">
        <v>353</v>
      </c>
      <c r="C9" s="410" t="s">
        <v>430</v>
      </c>
      <c r="D9" s="353" t="s">
        <v>355</v>
      </c>
      <c r="E9" s="1"/>
    </row>
    <row r="10" spans="1:5" ht="19.5" thickBot="1" x14ac:dyDescent="0.35">
      <c r="A10" s="350" t="s">
        <v>357</v>
      </c>
      <c r="B10" s="352" t="s">
        <v>354</v>
      </c>
      <c r="C10" s="345" t="s">
        <v>431</v>
      </c>
      <c r="D10" s="409" t="s">
        <v>356</v>
      </c>
      <c r="E10" s="1"/>
    </row>
    <row r="11" spans="1:5" ht="19.5" thickBot="1" x14ac:dyDescent="0.35">
      <c r="A11" s="347" t="s">
        <v>351</v>
      </c>
      <c r="B11" s="347" t="s">
        <v>432</v>
      </c>
      <c r="C11" s="348" t="s">
        <v>414</v>
      </c>
      <c r="D11" s="408" t="s">
        <v>433</v>
      </c>
    </row>
    <row r="12" spans="1:5" x14ac:dyDescent="0.25">
      <c r="A12" s="330">
        <v>3010</v>
      </c>
      <c r="B12" s="101" t="s">
        <v>2</v>
      </c>
      <c r="C12" s="343">
        <f>'2. Income &amp; Expenditure Budget'!F14</f>
        <v>133668</v>
      </c>
      <c r="D12" s="378">
        <f>C12</f>
        <v>133668</v>
      </c>
    </row>
    <row r="13" spans="1:5" x14ac:dyDescent="0.25">
      <c r="A13" s="331">
        <v>3050</v>
      </c>
      <c r="B13" s="102" t="s">
        <v>170</v>
      </c>
      <c r="C13" s="343">
        <f>'2. Income &amp; Expenditure Budget'!F15</f>
        <v>94963.5</v>
      </c>
      <c r="D13" s="378">
        <f t="shared" ref="D13:D75" si="0">C13</f>
        <v>94963.5</v>
      </c>
    </row>
    <row r="14" spans="1:5" x14ac:dyDescent="0.25">
      <c r="A14" s="331">
        <v>3100</v>
      </c>
      <c r="B14" s="103" t="s">
        <v>3</v>
      </c>
      <c r="C14" s="343">
        <f>'2. Income &amp; Expenditure Budget'!F16</f>
        <v>23275</v>
      </c>
      <c r="D14" s="378">
        <f t="shared" si="0"/>
        <v>23275</v>
      </c>
    </row>
    <row r="15" spans="1:5" x14ac:dyDescent="0.25">
      <c r="A15" s="331">
        <v>3130</v>
      </c>
      <c r="B15" s="103" t="s">
        <v>4</v>
      </c>
      <c r="C15" s="343">
        <f>'2. Income &amp; Expenditure Budget'!F17</f>
        <v>0</v>
      </c>
      <c r="D15" s="378">
        <f t="shared" si="0"/>
        <v>0</v>
      </c>
    </row>
    <row r="16" spans="1:5" x14ac:dyDescent="0.25">
      <c r="A16" s="331">
        <v>3140</v>
      </c>
      <c r="B16" s="107" t="s">
        <v>311</v>
      </c>
      <c r="C16" s="343">
        <f>'2. Income &amp; Expenditure Budget'!F18</f>
        <v>0</v>
      </c>
      <c r="D16" s="378">
        <f t="shared" si="0"/>
        <v>0</v>
      </c>
    </row>
    <row r="17" spans="1:4" x14ac:dyDescent="0.25">
      <c r="A17" s="331">
        <v>3150</v>
      </c>
      <c r="B17" s="101" t="s">
        <v>257</v>
      </c>
      <c r="C17" s="343">
        <f>'2. Income &amp; Expenditure Budget'!F19</f>
        <v>13536</v>
      </c>
      <c r="D17" s="378">
        <f t="shared" si="0"/>
        <v>13536</v>
      </c>
    </row>
    <row r="18" spans="1:4" x14ac:dyDescent="0.25">
      <c r="A18" s="331">
        <v>3160</v>
      </c>
      <c r="B18" s="101" t="s">
        <v>312</v>
      </c>
      <c r="C18" s="343">
        <f>'2. Income &amp; Expenditure Budget'!F20</f>
        <v>0</v>
      </c>
      <c r="D18" s="378">
        <f t="shared" si="0"/>
        <v>0</v>
      </c>
    </row>
    <row r="19" spans="1:4" x14ac:dyDescent="0.25">
      <c r="A19" s="331">
        <v>3170</v>
      </c>
      <c r="B19" s="101" t="s">
        <v>73</v>
      </c>
      <c r="C19" s="343">
        <f>'2. Income &amp; Expenditure Budget'!F21</f>
        <v>0</v>
      </c>
      <c r="D19" s="378">
        <f t="shared" si="0"/>
        <v>0</v>
      </c>
    </row>
    <row r="20" spans="1:4" x14ac:dyDescent="0.25">
      <c r="A20" s="331">
        <v>3190</v>
      </c>
      <c r="B20" s="101" t="s">
        <v>146</v>
      </c>
      <c r="C20" s="343">
        <f>'2. Income &amp; Expenditure Budget'!F22</f>
        <v>0</v>
      </c>
      <c r="D20" s="378">
        <f t="shared" si="0"/>
        <v>0</v>
      </c>
    </row>
    <row r="21" spans="1:4" x14ac:dyDescent="0.25">
      <c r="A21" s="331">
        <v>3200</v>
      </c>
      <c r="B21" s="101" t="s">
        <v>171</v>
      </c>
      <c r="C21" s="343">
        <f>'2. Income &amp; Expenditure Budget'!F23</f>
        <v>1520</v>
      </c>
      <c r="D21" s="378">
        <f t="shared" si="0"/>
        <v>1520</v>
      </c>
    </row>
    <row r="22" spans="1:4" x14ac:dyDescent="0.25">
      <c r="A22" s="331">
        <v>3210</v>
      </c>
      <c r="B22" s="101" t="s">
        <v>172</v>
      </c>
      <c r="C22" s="343">
        <f>'2. Income &amp; Expenditure Budget'!F24</f>
        <v>3473</v>
      </c>
      <c r="D22" s="378">
        <f t="shared" si="0"/>
        <v>3473</v>
      </c>
    </row>
    <row r="23" spans="1:4" x14ac:dyDescent="0.25">
      <c r="A23" s="331">
        <v>3220</v>
      </c>
      <c r="B23" s="101" t="s">
        <v>5</v>
      </c>
      <c r="C23" s="343">
        <f>'2. Income &amp; Expenditure Budget'!F25</f>
        <v>0</v>
      </c>
      <c r="D23" s="378">
        <f t="shared" si="0"/>
        <v>0</v>
      </c>
    </row>
    <row r="24" spans="1:4" x14ac:dyDescent="0.25">
      <c r="A24" s="331">
        <v>3230</v>
      </c>
      <c r="B24" s="101" t="s">
        <v>216</v>
      </c>
      <c r="C24" s="343">
        <f>'2. Income &amp; Expenditure Budget'!F26</f>
        <v>0</v>
      </c>
      <c r="D24" s="378">
        <f t="shared" si="0"/>
        <v>0</v>
      </c>
    </row>
    <row r="25" spans="1:4" x14ac:dyDescent="0.25">
      <c r="A25" s="331">
        <v>3240</v>
      </c>
      <c r="B25" s="101" t="s">
        <v>256</v>
      </c>
      <c r="C25" s="343">
        <f>'2. Income &amp; Expenditure Budget'!F27</f>
        <v>20874</v>
      </c>
      <c r="D25" s="378">
        <f t="shared" si="0"/>
        <v>20874</v>
      </c>
    </row>
    <row r="26" spans="1:4" x14ac:dyDescent="0.25">
      <c r="A26" s="331">
        <v>3245</v>
      </c>
      <c r="B26" s="101" t="s">
        <v>147</v>
      </c>
      <c r="C26" s="343">
        <f>'2. Income &amp; Expenditure Budget'!F28</f>
        <v>26</v>
      </c>
      <c r="D26" s="378">
        <f t="shared" si="0"/>
        <v>26</v>
      </c>
    </row>
    <row r="27" spans="1:4" x14ac:dyDescent="0.25">
      <c r="A27" s="331">
        <v>3255</v>
      </c>
      <c r="B27" s="101" t="s">
        <v>255</v>
      </c>
      <c r="C27" s="343">
        <f>'2. Income &amp; Expenditure Budget'!F29</f>
        <v>0</v>
      </c>
      <c r="D27" s="378">
        <f t="shared" si="0"/>
        <v>0</v>
      </c>
    </row>
    <row r="28" spans="1:4" x14ac:dyDescent="0.25">
      <c r="A28" s="330">
        <v>3260</v>
      </c>
      <c r="B28" s="101" t="s">
        <v>254</v>
      </c>
      <c r="C28" s="343">
        <f>'2. Income &amp; Expenditure Budget'!F30</f>
        <v>0</v>
      </c>
      <c r="D28" s="378">
        <f t="shared" si="0"/>
        <v>0</v>
      </c>
    </row>
    <row r="29" spans="1:4" x14ac:dyDescent="0.25">
      <c r="A29" s="331">
        <v>3275</v>
      </c>
      <c r="B29" s="101" t="s">
        <v>253</v>
      </c>
      <c r="C29" s="343">
        <f>'2. Income &amp; Expenditure Budget'!F31</f>
        <v>0</v>
      </c>
      <c r="D29" s="378">
        <f t="shared" si="0"/>
        <v>0</v>
      </c>
    </row>
    <row r="30" spans="1:4" x14ac:dyDescent="0.25">
      <c r="A30" s="330">
        <v>3276</v>
      </c>
      <c r="B30" s="101" t="s">
        <v>252</v>
      </c>
      <c r="C30" s="343">
        <f>'2. Income &amp; Expenditure Budget'!F32</f>
        <v>0</v>
      </c>
      <c r="D30" s="378">
        <f t="shared" si="0"/>
        <v>0</v>
      </c>
    </row>
    <row r="31" spans="1:4" x14ac:dyDescent="0.25">
      <c r="A31" s="330">
        <v>3277</v>
      </c>
      <c r="B31" s="101" t="s">
        <v>415</v>
      </c>
      <c r="C31" s="343">
        <f>'2. Income &amp; Expenditure Budget'!F33</f>
        <v>0</v>
      </c>
      <c r="D31" s="378">
        <f t="shared" si="0"/>
        <v>0</v>
      </c>
    </row>
    <row r="32" spans="1:4" x14ac:dyDescent="0.25">
      <c r="A32" s="330">
        <v>3280</v>
      </c>
      <c r="B32" s="101" t="s">
        <v>251</v>
      </c>
      <c r="C32" s="343">
        <f>'2. Income &amp; Expenditure Budget'!F34</f>
        <v>0</v>
      </c>
      <c r="D32" s="378">
        <f t="shared" si="0"/>
        <v>0</v>
      </c>
    </row>
    <row r="33" spans="1:4" x14ac:dyDescent="0.25">
      <c r="A33" s="330">
        <v>3281</v>
      </c>
      <c r="B33" s="101" t="s">
        <v>250</v>
      </c>
      <c r="C33" s="343">
        <f>'2. Income &amp; Expenditure Budget'!F35</f>
        <v>16000</v>
      </c>
      <c r="D33" s="378">
        <f t="shared" si="0"/>
        <v>16000</v>
      </c>
    </row>
    <row r="34" spans="1:4" x14ac:dyDescent="0.25">
      <c r="A34" s="330">
        <v>3282</v>
      </c>
      <c r="B34" s="101" t="s">
        <v>249</v>
      </c>
      <c r="C34" s="343">
        <f>'2. Income &amp; Expenditure Budget'!F36</f>
        <v>21000</v>
      </c>
      <c r="D34" s="378">
        <f t="shared" si="0"/>
        <v>21000</v>
      </c>
    </row>
    <row r="35" spans="1:4" x14ac:dyDescent="0.25">
      <c r="A35" s="330">
        <v>3283</v>
      </c>
      <c r="B35" s="101" t="s">
        <v>248</v>
      </c>
      <c r="C35" s="343">
        <f>'2. Income &amp; Expenditure Budget'!F37</f>
        <v>6600</v>
      </c>
      <c r="D35" s="378">
        <f t="shared" si="0"/>
        <v>6600</v>
      </c>
    </row>
    <row r="36" spans="1:4" x14ac:dyDescent="0.25">
      <c r="A36" s="330">
        <v>3284</v>
      </c>
      <c r="B36" s="101" t="s">
        <v>247</v>
      </c>
      <c r="C36" s="343">
        <f>'2. Income &amp; Expenditure Budget'!F38</f>
        <v>0</v>
      </c>
      <c r="D36" s="378">
        <f t="shared" si="0"/>
        <v>0</v>
      </c>
    </row>
    <row r="37" spans="1:4" x14ac:dyDescent="0.25">
      <c r="A37" s="330">
        <v>3285</v>
      </c>
      <c r="B37" s="101" t="s">
        <v>246</v>
      </c>
      <c r="C37" s="343">
        <f>'2. Income &amp; Expenditure Budget'!F39</f>
        <v>0</v>
      </c>
      <c r="D37" s="378">
        <f t="shared" si="0"/>
        <v>0</v>
      </c>
    </row>
    <row r="38" spans="1:4" x14ac:dyDescent="0.25">
      <c r="A38" s="330">
        <v>3286</v>
      </c>
      <c r="B38" s="101" t="s">
        <v>245</v>
      </c>
      <c r="C38" s="343">
        <f>'2. Income &amp; Expenditure Budget'!F40</f>
        <v>0</v>
      </c>
      <c r="D38" s="378">
        <f t="shared" si="0"/>
        <v>0</v>
      </c>
    </row>
    <row r="39" spans="1:4" x14ac:dyDescent="0.25">
      <c r="A39" s="330">
        <v>3287</v>
      </c>
      <c r="B39" s="101" t="s">
        <v>244</v>
      </c>
      <c r="C39" s="343">
        <f>'2. Income &amp; Expenditure Budget'!F41</f>
        <v>0</v>
      </c>
      <c r="D39" s="378">
        <f t="shared" si="0"/>
        <v>0</v>
      </c>
    </row>
    <row r="40" spans="1:4" x14ac:dyDescent="0.25">
      <c r="A40" s="332">
        <v>3290</v>
      </c>
      <c r="B40" s="101" t="s">
        <v>343</v>
      </c>
      <c r="C40" s="343">
        <f>'2. Income &amp; Expenditure Budget'!F42</f>
        <v>0</v>
      </c>
      <c r="D40" s="378">
        <f t="shared" si="0"/>
        <v>0</v>
      </c>
    </row>
    <row r="41" spans="1:4" x14ac:dyDescent="0.25">
      <c r="A41" s="332">
        <v>3293</v>
      </c>
      <c r="B41" s="101" t="s">
        <v>314</v>
      </c>
      <c r="C41" s="343">
        <f>'2. Income &amp; Expenditure Budget'!F43</f>
        <v>0</v>
      </c>
      <c r="D41" s="378">
        <f t="shared" si="0"/>
        <v>0</v>
      </c>
    </row>
    <row r="42" spans="1:4" x14ac:dyDescent="0.25">
      <c r="A42" s="332">
        <v>3294</v>
      </c>
      <c r="B42" s="101" t="s">
        <v>153</v>
      </c>
      <c r="C42" s="343">
        <f>'2. Income &amp; Expenditure Budget'!F44</f>
        <v>0</v>
      </c>
      <c r="D42" s="378">
        <f t="shared" si="0"/>
        <v>0</v>
      </c>
    </row>
    <row r="43" spans="1:4" x14ac:dyDescent="0.25">
      <c r="A43" s="339">
        <v>3295</v>
      </c>
      <c r="B43" s="101" t="s">
        <v>243</v>
      </c>
      <c r="C43" s="343">
        <f>'2. Income &amp; Expenditure Budget'!F46</f>
        <v>0</v>
      </c>
      <c r="D43" s="378">
        <f t="shared" si="0"/>
        <v>0</v>
      </c>
    </row>
    <row r="44" spans="1:4" x14ac:dyDescent="0.25">
      <c r="A44" s="339">
        <v>3296</v>
      </c>
      <c r="B44" s="101" t="s">
        <v>148</v>
      </c>
      <c r="C44" s="343">
        <f>'2. Income &amp; Expenditure Budget'!F47</f>
        <v>0</v>
      </c>
      <c r="D44" s="378">
        <f t="shared" si="0"/>
        <v>0</v>
      </c>
    </row>
    <row r="45" spans="1:4" x14ac:dyDescent="0.25">
      <c r="A45" s="339">
        <v>3297</v>
      </c>
      <c r="B45" s="101" t="s">
        <v>149</v>
      </c>
      <c r="C45" s="343">
        <f>'2. Income &amp; Expenditure Budget'!F48</f>
        <v>0</v>
      </c>
      <c r="D45" s="378">
        <f t="shared" si="0"/>
        <v>0</v>
      </c>
    </row>
    <row r="46" spans="1:4" x14ac:dyDescent="0.25">
      <c r="A46" s="339">
        <v>3298</v>
      </c>
      <c r="B46" s="101" t="s">
        <v>150</v>
      </c>
      <c r="C46" s="343">
        <f>'2. Income &amp; Expenditure Budget'!F49</f>
        <v>0</v>
      </c>
      <c r="D46" s="378">
        <f t="shared" si="0"/>
        <v>0</v>
      </c>
    </row>
    <row r="47" spans="1:4" ht="15.75" thickBot="1" x14ac:dyDescent="0.3">
      <c r="A47" s="339">
        <v>3299</v>
      </c>
      <c r="B47" s="101" t="s">
        <v>151</v>
      </c>
      <c r="C47" s="343">
        <f>'2. Income &amp; Expenditure Budget'!F50</f>
        <v>0</v>
      </c>
      <c r="D47" s="378">
        <f t="shared" si="0"/>
        <v>0</v>
      </c>
    </row>
    <row r="48" spans="1:4" x14ac:dyDescent="0.25">
      <c r="A48" s="333">
        <v>3300</v>
      </c>
      <c r="B48" s="103" t="s">
        <v>95</v>
      </c>
      <c r="C48" s="343">
        <f>'2. Income &amp; Expenditure Budget'!F54</f>
        <v>0</v>
      </c>
      <c r="D48" s="378">
        <f t="shared" si="0"/>
        <v>0</v>
      </c>
    </row>
    <row r="49" spans="1:4" x14ac:dyDescent="0.25">
      <c r="A49" s="330">
        <v>3310</v>
      </c>
      <c r="B49" s="107" t="s">
        <v>154</v>
      </c>
      <c r="C49" s="343">
        <f>'2. Income &amp; Expenditure Budget'!F55</f>
        <v>0</v>
      </c>
      <c r="D49" s="378">
        <f t="shared" si="0"/>
        <v>0</v>
      </c>
    </row>
    <row r="50" spans="1:4" x14ac:dyDescent="0.25">
      <c r="A50" s="331">
        <v>3330</v>
      </c>
      <c r="B50" s="103" t="s">
        <v>6</v>
      </c>
      <c r="C50" s="343">
        <f>'2. Income &amp; Expenditure Budget'!F56</f>
        <v>0</v>
      </c>
      <c r="D50" s="378">
        <f t="shared" si="0"/>
        <v>0</v>
      </c>
    </row>
    <row r="51" spans="1:4" x14ac:dyDescent="0.25">
      <c r="A51" s="331">
        <v>3335</v>
      </c>
      <c r="B51" s="104" t="s">
        <v>76</v>
      </c>
      <c r="C51" s="343">
        <f>'2. Income &amp; Expenditure Budget'!F57</f>
        <v>0</v>
      </c>
      <c r="D51" s="378">
        <f t="shared" si="0"/>
        <v>0</v>
      </c>
    </row>
    <row r="52" spans="1:4" x14ac:dyDescent="0.25">
      <c r="A52" s="331">
        <v>3350</v>
      </c>
      <c r="B52" s="105" t="s">
        <v>217</v>
      </c>
      <c r="C52" s="343">
        <f>'2. Income &amp; Expenditure Budget'!F58</f>
        <v>0</v>
      </c>
      <c r="D52" s="378">
        <f t="shared" si="0"/>
        <v>0</v>
      </c>
    </row>
    <row r="53" spans="1:4" x14ac:dyDescent="0.25">
      <c r="A53" s="331">
        <v>3370</v>
      </c>
      <c r="B53" s="105" t="s">
        <v>173</v>
      </c>
      <c r="C53" s="343">
        <f>'2. Income &amp; Expenditure Budget'!F59</f>
        <v>0</v>
      </c>
      <c r="D53" s="378">
        <f t="shared" si="0"/>
        <v>0</v>
      </c>
    </row>
    <row r="54" spans="1:4" x14ac:dyDescent="0.25">
      <c r="A54" s="331">
        <v>3375</v>
      </c>
      <c r="B54" s="104" t="s">
        <v>77</v>
      </c>
      <c r="C54" s="343">
        <f>'2. Income &amp; Expenditure Budget'!F60</f>
        <v>0</v>
      </c>
      <c r="D54" s="378">
        <f t="shared" si="0"/>
        <v>0</v>
      </c>
    </row>
    <row r="55" spans="1:4" x14ac:dyDescent="0.25">
      <c r="A55" s="331">
        <v>3390</v>
      </c>
      <c r="B55" s="105" t="s">
        <v>78</v>
      </c>
      <c r="C55" s="343">
        <f>'2. Income &amp; Expenditure Budget'!F61</f>
        <v>0</v>
      </c>
      <c r="D55" s="378">
        <f t="shared" si="0"/>
        <v>0</v>
      </c>
    </row>
    <row r="56" spans="1:4" x14ac:dyDescent="0.25">
      <c r="A56" s="331">
        <v>3395</v>
      </c>
      <c r="B56" s="105" t="s">
        <v>315</v>
      </c>
      <c r="C56" s="343">
        <f>'2. Income &amp; Expenditure Budget'!F62</f>
        <v>0</v>
      </c>
      <c r="D56" s="378">
        <f t="shared" si="0"/>
        <v>0</v>
      </c>
    </row>
    <row r="57" spans="1:4" x14ac:dyDescent="0.25">
      <c r="A57" s="331">
        <v>3410</v>
      </c>
      <c r="B57" s="103" t="s">
        <v>112</v>
      </c>
      <c r="C57" s="343">
        <f>'2. Income &amp; Expenditure Budget'!F63</f>
        <v>0</v>
      </c>
      <c r="D57" s="378">
        <f t="shared" si="0"/>
        <v>0</v>
      </c>
    </row>
    <row r="58" spans="1:4" x14ac:dyDescent="0.25">
      <c r="A58" s="331">
        <v>3420</v>
      </c>
      <c r="B58" s="103" t="s">
        <v>7</v>
      </c>
      <c r="C58" s="343">
        <f>'2. Income &amp; Expenditure Budget'!F64</f>
        <v>0</v>
      </c>
      <c r="D58" s="378">
        <f t="shared" si="0"/>
        <v>0</v>
      </c>
    </row>
    <row r="59" spans="1:4" x14ac:dyDescent="0.25">
      <c r="A59" s="331">
        <v>3430</v>
      </c>
      <c r="B59" s="103" t="s">
        <v>8</v>
      </c>
      <c r="C59" s="343">
        <f>'2. Income &amp; Expenditure Budget'!F65</f>
        <v>0</v>
      </c>
      <c r="D59" s="378">
        <f t="shared" si="0"/>
        <v>0</v>
      </c>
    </row>
    <row r="60" spans="1:4" x14ac:dyDescent="0.25">
      <c r="A60" s="331">
        <v>3440</v>
      </c>
      <c r="B60" s="103" t="s">
        <v>59</v>
      </c>
      <c r="C60" s="343">
        <f>'2. Income &amp; Expenditure Budget'!F66</f>
        <v>0</v>
      </c>
      <c r="D60" s="378">
        <f t="shared" si="0"/>
        <v>0</v>
      </c>
    </row>
    <row r="61" spans="1:4" x14ac:dyDescent="0.25">
      <c r="A61" s="331">
        <v>3450</v>
      </c>
      <c r="B61" s="103" t="s">
        <v>174</v>
      </c>
      <c r="C61" s="343">
        <f>'2. Income &amp; Expenditure Budget'!F67</f>
        <v>0</v>
      </c>
      <c r="D61" s="378">
        <f t="shared" si="0"/>
        <v>0</v>
      </c>
    </row>
    <row r="62" spans="1:4" x14ac:dyDescent="0.25">
      <c r="A62" s="331">
        <v>3460</v>
      </c>
      <c r="B62" s="103" t="s">
        <v>317</v>
      </c>
      <c r="C62" s="343">
        <f>'2. Income &amp; Expenditure Budget'!F68</f>
        <v>0</v>
      </c>
      <c r="D62" s="378">
        <f t="shared" si="0"/>
        <v>0</v>
      </c>
    </row>
    <row r="63" spans="1:4" x14ac:dyDescent="0.25">
      <c r="A63" s="331">
        <v>3490</v>
      </c>
      <c r="B63" s="103" t="s">
        <v>155</v>
      </c>
      <c r="C63" s="343">
        <f>'2. Income &amp; Expenditure Budget'!F69</f>
        <v>0</v>
      </c>
      <c r="D63" s="378">
        <f t="shared" si="0"/>
        <v>0</v>
      </c>
    </row>
    <row r="64" spans="1:4" x14ac:dyDescent="0.25">
      <c r="A64" s="331">
        <v>3495</v>
      </c>
      <c r="B64" s="104" t="s">
        <v>79</v>
      </c>
      <c r="C64" s="343">
        <f>'2. Income &amp; Expenditure Budget'!F70</f>
        <v>0</v>
      </c>
      <c r="D64" s="378">
        <f t="shared" si="0"/>
        <v>0</v>
      </c>
    </row>
    <row r="65" spans="1:4" x14ac:dyDescent="0.25">
      <c r="A65" s="331">
        <v>3500</v>
      </c>
      <c r="B65" s="105" t="s">
        <v>175</v>
      </c>
      <c r="C65" s="343">
        <f>'2. Income &amp; Expenditure Budget'!F71</f>
        <v>0</v>
      </c>
      <c r="D65" s="378">
        <f t="shared" si="0"/>
        <v>0</v>
      </c>
    </row>
    <row r="66" spans="1:4" x14ac:dyDescent="0.25">
      <c r="A66" s="331">
        <v>3510</v>
      </c>
      <c r="B66" s="105" t="s">
        <v>9</v>
      </c>
      <c r="C66" s="343">
        <f>'2. Income &amp; Expenditure Budget'!F72</f>
        <v>0</v>
      </c>
      <c r="D66" s="378">
        <f t="shared" si="0"/>
        <v>0</v>
      </c>
    </row>
    <row r="67" spans="1:4" x14ac:dyDescent="0.25">
      <c r="A67" s="331">
        <v>3520</v>
      </c>
      <c r="B67" s="105" t="s">
        <v>176</v>
      </c>
      <c r="C67" s="343">
        <f>'2. Income &amp; Expenditure Budget'!F73</f>
        <v>0</v>
      </c>
      <c r="D67" s="378">
        <f t="shared" si="0"/>
        <v>0</v>
      </c>
    </row>
    <row r="68" spans="1:4" x14ac:dyDescent="0.25">
      <c r="A68" s="331">
        <v>3530</v>
      </c>
      <c r="B68" s="105" t="s">
        <v>177</v>
      </c>
      <c r="C68" s="343">
        <f>'2. Income &amp; Expenditure Budget'!F74</f>
        <v>0</v>
      </c>
      <c r="D68" s="378">
        <f t="shared" si="0"/>
        <v>0</v>
      </c>
    </row>
    <row r="69" spans="1:4" x14ac:dyDescent="0.25">
      <c r="A69" s="331">
        <v>3535</v>
      </c>
      <c r="B69" s="104" t="s">
        <v>178</v>
      </c>
      <c r="C69" s="343">
        <f>'2. Income &amp; Expenditure Budget'!F75</f>
        <v>0</v>
      </c>
      <c r="D69" s="378">
        <f t="shared" si="0"/>
        <v>0</v>
      </c>
    </row>
    <row r="70" spans="1:4" x14ac:dyDescent="0.25">
      <c r="A70" s="331">
        <v>3550</v>
      </c>
      <c r="B70" s="103" t="s">
        <v>80</v>
      </c>
      <c r="C70" s="343">
        <f>'2. Income &amp; Expenditure Budget'!F76</f>
        <v>0</v>
      </c>
      <c r="D70" s="378">
        <f t="shared" si="0"/>
        <v>0</v>
      </c>
    </row>
    <row r="71" spans="1:4" x14ac:dyDescent="0.25">
      <c r="A71" s="332">
        <v>3570</v>
      </c>
      <c r="B71" s="106" t="s">
        <v>179</v>
      </c>
      <c r="C71" s="343">
        <f>'2. Income &amp; Expenditure Budget'!F77</f>
        <v>0</v>
      </c>
      <c r="D71" s="378">
        <f t="shared" si="0"/>
        <v>0</v>
      </c>
    </row>
    <row r="72" spans="1:4" x14ac:dyDescent="0.25">
      <c r="A72" s="334">
        <v>3574</v>
      </c>
      <c r="B72" s="105" t="s">
        <v>156</v>
      </c>
      <c r="C72" s="343">
        <f>'2. Income &amp; Expenditure Budget'!F78</f>
        <v>0</v>
      </c>
      <c r="D72" s="378">
        <f t="shared" si="0"/>
        <v>0</v>
      </c>
    </row>
    <row r="73" spans="1:4" ht="15.75" thickBot="1" x14ac:dyDescent="0.3">
      <c r="A73" s="335">
        <v>3575</v>
      </c>
      <c r="B73" s="104" t="s">
        <v>157</v>
      </c>
      <c r="C73" s="343">
        <f>'2. Income &amp; Expenditure Budget'!F79</f>
        <v>0</v>
      </c>
      <c r="D73" s="378">
        <f t="shared" si="0"/>
        <v>0</v>
      </c>
    </row>
    <row r="74" spans="1:4" x14ac:dyDescent="0.25">
      <c r="A74" s="336">
        <v>3650</v>
      </c>
      <c r="B74" s="101" t="s">
        <v>242</v>
      </c>
      <c r="C74" s="343">
        <f>'2. Income &amp; Expenditure Budget'!F83</f>
        <v>0</v>
      </c>
      <c r="D74" s="378">
        <f t="shared" si="0"/>
        <v>0</v>
      </c>
    </row>
    <row r="75" spans="1:4" x14ac:dyDescent="0.25">
      <c r="A75" s="331">
        <v>3700</v>
      </c>
      <c r="B75" s="101" t="s">
        <v>180</v>
      </c>
      <c r="C75" s="343">
        <f>'2. Income &amp; Expenditure Budget'!F84</f>
        <v>0</v>
      </c>
      <c r="D75" s="378">
        <f t="shared" si="0"/>
        <v>0</v>
      </c>
    </row>
    <row r="76" spans="1:4" x14ac:dyDescent="0.25">
      <c r="A76" s="331">
        <v>3770</v>
      </c>
      <c r="B76" s="101" t="s">
        <v>181</v>
      </c>
      <c r="C76" s="343">
        <f>'2. Income &amp; Expenditure Budget'!F85</f>
        <v>0</v>
      </c>
      <c r="D76" s="378">
        <f t="shared" ref="D76:D129" si="1">C76</f>
        <v>0</v>
      </c>
    </row>
    <row r="77" spans="1:4" x14ac:dyDescent="0.25">
      <c r="A77" s="331">
        <v>3800</v>
      </c>
      <c r="B77" s="101" t="s">
        <v>11</v>
      </c>
      <c r="C77" s="343">
        <f>'2. Income &amp; Expenditure Budget'!F86</f>
        <v>0</v>
      </c>
      <c r="D77" s="378">
        <f t="shared" si="1"/>
        <v>0</v>
      </c>
    </row>
    <row r="78" spans="1:4" x14ac:dyDescent="0.25">
      <c r="A78" s="332">
        <v>3850</v>
      </c>
      <c r="B78" s="101" t="s">
        <v>10</v>
      </c>
      <c r="C78" s="343">
        <f>'2. Income &amp; Expenditure Budget'!F87</f>
        <v>0</v>
      </c>
      <c r="D78" s="378">
        <f t="shared" si="1"/>
        <v>0</v>
      </c>
    </row>
    <row r="79" spans="1:4" x14ac:dyDescent="0.25">
      <c r="A79" s="332">
        <v>3851</v>
      </c>
      <c r="B79" s="101" t="s">
        <v>158</v>
      </c>
      <c r="C79" s="343">
        <f>'2. Income &amp; Expenditure Budget'!F88</f>
        <v>0</v>
      </c>
      <c r="D79" s="378">
        <f t="shared" si="1"/>
        <v>0</v>
      </c>
    </row>
    <row r="80" spans="1:4" x14ac:dyDescent="0.25">
      <c r="A80" s="332">
        <v>3852</v>
      </c>
      <c r="B80" s="101" t="s">
        <v>160</v>
      </c>
      <c r="C80" s="343">
        <f>'2. Income &amp; Expenditure Budget'!F89</f>
        <v>0</v>
      </c>
      <c r="D80" s="378">
        <f t="shared" si="1"/>
        <v>0</v>
      </c>
    </row>
    <row r="81" spans="1:4" x14ac:dyDescent="0.25">
      <c r="A81" s="332">
        <v>3853</v>
      </c>
      <c r="B81" s="101" t="s">
        <v>159</v>
      </c>
      <c r="C81" s="343">
        <f>'2. Income &amp; Expenditure Budget'!F90</f>
        <v>0</v>
      </c>
      <c r="D81" s="378">
        <f t="shared" si="1"/>
        <v>0</v>
      </c>
    </row>
    <row r="82" spans="1:4" x14ac:dyDescent="0.25">
      <c r="A82" s="330">
        <v>4110</v>
      </c>
      <c r="B82" s="101" t="s">
        <v>74</v>
      </c>
      <c r="C82" s="343">
        <f>'2. Income &amp; Expenditure Budget'!F99</f>
        <v>0</v>
      </c>
      <c r="D82" s="378">
        <f t="shared" si="1"/>
        <v>0</v>
      </c>
    </row>
    <row r="83" spans="1:4" x14ac:dyDescent="0.25">
      <c r="A83" s="330">
        <v>4111</v>
      </c>
      <c r="B83" s="101" t="s">
        <v>81</v>
      </c>
      <c r="C83" s="343">
        <f>'2. Income &amp; Expenditure Budget'!F100</f>
        <v>0</v>
      </c>
      <c r="D83" s="378">
        <f t="shared" si="1"/>
        <v>0</v>
      </c>
    </row>
    <row r="84" spans="1:4" x14ac:dyDescent="0.25">
      <c r="A84" s="330">
        <v>4112</v>
      </c>
      <c r="B84" s="101" t="s">
        <v>241</v>
      </c>
      <c r="C84" s="343">
        <f>'2. Income &amp; Expenditure Budget'!F101</f>
        <v>0</v>
      </c>
      <c r="D84" s="378">
        <f t="shared" si="1"/>
        <v>0</v>
      </c>
    </row>
    <row r="85" spans="1:4" x14ac:dyDescent="0.25">
      <c r="A85" s="330">
        <v>4150</v>
      </c>
      <c r="B85" s="101" t="s">
        <v>262</v>
      </c>
      <c r="C85" s="343">
        <f>'2. Income &amp; Expenditure Budget'!F102</f>
        <v>20874</v>
      </c>
      <c r="D85" s="378">
        <f t="shared" si="1"/>
        <v>20874</v>
      </c>
    </row>
    <row r="86" spans="1:4" x14ac:dyDescent="0.25">
      <c r="A86" s="330">
        <v>4155</v>
      </c>
      <c r="B86" s="101" t="s">
        <v>228</v>
      </c>
      <c r="C86" s="343">
        <f>'2. Income &amp; Expenditure Budget'!F103</f>
        <v>0</v>
      </c>
      <c r="D86" s="378">
        <f t="shared" si="1"/>
        <v>0</v>
      </c>
    </row>
    <row r="87" spans="1:4" x14ac:dyDescent="0.25">
      <c r="A87" s="330">
        <v>4170</v>
      </c>
      <c r="B87" s="101" t="s">
        <v>182</v>
      </c>
      <c r="C87" s="343">
        <f>'2. Income &amp; Expenditure Budget'!F104</f>
        <v>0</v>
      </c>
      <c r="D87" s="378">
        <f t="shared" si="1"/>
        <v>0</v>
      </c>
    </row>
    <row r="88" spans="1:4" x14ac:dyDescent="0.25">
      <c r="A88" s="330">
        <v>4180</v>
      </c>
      <c r="B88" s="101" t="s">
        <v>240</v>
      </c>
      <c r="C88" s="343">
        <f>'2. Income &amp; Expenditure Budget'!F105</f>
        <v>0</v>
      </c>
      <c r="D88" s="378">
        <f t="shared" si="1"/>
        <v>0</v>
      </c>
    </row>
    <row r="89" spans="1:4" x14ac:dyDescent="0.25">
      <c r="A89" s="330">
        <v>4181</v>
      </c>
      <c r="B89" s="101" t="s">
        <v>338</v>
      </c>
      <c r="C89" s="343">
        <f>'2. Income &amp; Expenditure Budget'!F106</f>
        <v>0</v>
      </c>
      <c r="D89" s="378">
        <f t="shared" si="1"/>
        <v>0</v>
      </c>
    </row>
    <row r="90" spans="1:4" x14ac:dyDescent="0.25">
      <c r="A90" s="330">
        <v>4190</v>
      </c>
      <c r="B90" s="101" t="s">
        <v>218</v>
      </c>
      <c r="C90" s="343">
        <f>'2. Income &amp; Expenditure Budget'!F107</f>
        <v>0</v>
      </c>
      <c r="D90" s="378">
        <f t="shared" si="1"/>
        <v>0</v>
      </c>
    </row>
    <row r="91" spans="1:4" x14ac:dyDescent="0.25">
      <c r="A91" s="330">
        <v>4196</v>
      </c>
      <c r="B91" s="101" t="s">
        <v>161</v>
      </c>
      <c r="C91" s="343">
        <f>'2. Income &amp; Expenditure Budget'!F108</f>
        <v>0</v>
      </c>
      <c r="D91" s="378">
        <f t="shared" si="1"/>
        <v>0</v>
      </c>
    </row>
    <row r="92" spans="1:4" x14ac:dyDescent="0.25">
      <c r="A92" s="330">
        <v>4197</v>
      </c>
      <c r="B92" s="101" t="s">
        <v>239</v>
      </c>
      <c r="C92" s="343">
        <f>'2. Income &amp; Expenditure Budget'!F109</f>
        <v>0</v>
      </c>
      <c r="D92" s="378">
        <f t="shared" si="1"/>
        <v>0</v>
      </c>
    </row>
    <row r="93" spans="1:4" x14ac:dyDescent="0.25">
      <c r="A93" s="340">
        <v>4198</v>
      </c>
      <c r="B93" s="337" t="s">
        <v>319</v>
      </c>
      <c r="C93" s="343">
        <f>'2. Income &amp; Expenditure Budget'!F110</f>
        <v>0</v>
      </c>
      <c r="D93" s="378">
        <f t="shared" si="1"/>
        <v>0</v>
      </c>
    </row>
    <row r="94" spans="1:4" ht="15.75" thickBot="1" x14ac:dyDescent="0.3">
      <c r="A94" s="341">
        <v>4199</v>
      </c>
      <c r="B94" s="338" t="s">
        <v>320</v>
      </c>
      <c r="C94" s="343">
        <f>'2. Income &amp; Expenditure Budget'!F111</f>
        <v>0</v>
      </c>
      <c r="D94" s="378">
        <f t="shared" si="1"/>
        <v>0</v>
      </c>
    </row>
    <row r="95" spans="1:4" x14ac:dyDescent="0.25">
      <c r="A95" s="333">
        <v>4310</v>
      </c>
      <c r="B95" s="101" t="s">
        <v>14</v>
      </c>
      <c r="C95" s="343">
        <f>'2. Income &amp; Expenditure Budget'!F115</f>
        <v>0</v>
      </c>
      <c r="D95" s="378">
        <f t="shared" si="1"/>
        <v>0</v>
      </c>
    </row>
    <row r="96" spans="1:4" x14ac:dyDescent="0.25">
      <c r="A96" s="331">
        <v>4330</v>
      </c>
      <c r="B96" s="101" t="s">
        <v>183</v>
      </c>
      <c r="C96" s="343">
        <f>'2. Income &amp; Expenditure Budget'!F116</f>
        <v>0</v>
      </c>
      <c r="D96" s="378">
        <f t="shared" si="1"/>
        <v>0</v>
      </c>
    </row>
    <row r="97" spans="1:4" x14ac:dyDescent="0.25">
      <c r="A97" s="331">
        <v>4350</v>
      </c>
      <c r="B97" s="101" t="s">
        <v>184</v>
      </c>
      <c r="C97" s="343">
        <f>'2. Income &amp; Expenditure Budget'!F117</f>
        <v>0</v>
      </c>
      <c r="D97" s="378">
        <f t="shared" si="1"/>
        <v>0</v>
      </c>
    </row>
    <row r="98" spans="1:4" x14ac:dyDescent="0.25">
      <c r="A98" s="331">
        <v>4370</v>
      </c>
      <c r="B98" s="101" t="s">
        <v>185</v>
      </c>
      <c r="C98" s="343">
        <f>'2. Income &amp; Expenditure Budget'!F118</f>
        <v>0</v>
      </c>
      <c r="D98" s="378">
        <f t="shared" si="1"/>
        <v>0</v>
      </c>
    </row>
    <row r="99" spans="1:4" x14ac:dyDescent="0.25">
      <c r="A99" s="331">
        <v>4390</v>
      </c>
      <c r="B99" s="101" t="s">
        <v>186</v>
      </c>
      <c r="C99" s="343">
        <f>'2. Income &amp; Expenditure Budget'!F119</f>
        <v>0</v>
      </c>
      <c r="D99" s="378">
        <f t="shared" si="1"/>
        <v>0</v>
      </c>
    </row>
    <row r="100" spans="1:4" x14ac:dyDescent="0.25">
      <c r="A100" s="331">
        <v>4410</v>
      </c>
      <c r="B100" s="101" t="s">
        <v>416</v>
      </c>
      <c r="C100" s="343">
        <f>'2. Income &amp; Expenditure Budget'!F120</f>
        <v>0</v>
      </c>
      <c r="D100" s="378">
        <f t="shared" si="1"/>
        <v>0</v>
      </c>
    </row>
    <row r="101" spans="1:4" x14ac:dyDescent="0.25">
      <c r="A101" s="331">
        <v>4420</v>
      </c>
      <c r="B101" s="101" t="s">
        <v>321</v>
      </c>
      <c r="C101" s="343">
        <f>'2. Income &amp; Expenditure Budget'!F121</f>
        <v>0</v>
      </c>
      <c r="D101" s="378">
        <f t="shared" si="1"/>
        <v>0</v>
      </c>
    </row>
    <row r="102" spans="1:4" x14ac:dyDescent="0.25">
      <c r="A102" s="331">
        <v>4430</v>
      </c>
      <c r="B102" s="101" t="s">
        <v>187</v>
      </c>
      <c r="C102" s="343">
        <f>'2. Income &amp; Expenditure Budget'!F122</f>
        <v>0</v>
      </c>
      <c r="D102" s="378">
        <f t="shared" si="1"/>
        <v>0</v>
      </c>
    </row>
    <row r="103" spans="1:4" x14ac:dyDescent="0.25">
      <c r="A103" s="331">
        <v>4450</v>
      </c>
      <c r="B103" s="101" t="s">
        <v>188</v>
      </c>
      <c r="C103" s="343">
        <f>'2. Income &amp; Expenditure Budget'!F123</f>
        <v>0</v>
      </c>
      <c r="D103" s="378">
        <f t="shared" si="1"/>
        <v>0</v>
      </c>
    </row>
    <row r="104" spans="1:4" x14ac:dyDescent="0.25">
      <c r="A104" s="331">
        <v>4470</v>
      </c>
      <c r="B104" s="101" t="s">
        <v>189</v>
      </c>
      <c r="C104" s="343">
        <f>'2. Income &amp; Expenditure Budget'!F124</f>
        <v>0</v>
      </c>
      <c r="D104" s="378">
        <f t="shared" si="1"/>
        <v>0</v>
      </c>
    </row>
    <row r="105" spans="1:4" x14ac:dyDescent="0.25">
      <c r="A105" s="331">
        <v>4490</v>
      </c>
      <c r="B105" s="101" t="s">
        <v>190</v>
      </c>
      <c r="C105" s="343">
        <f>'2. Income &amp; Expenditure Budget'!F125</f>
        <v>0</v>
      </c>
      <c r="D105" s="378">
        <f t="shared" si="1"/>
        <v>0</v>
      </c>
    </row>
    <row r="106" spans="1:4" x14ac:dyDescent="0.25">
      <c r="A106" s="331">
        <v>4550</v>
      </c>
      <c r="B106" s="101" t="s">
        <v>191</v>
      </c>
      <c r="C106" s="343">
        <f>'2. Income &amp; Expenditure Budget'!F126</f>
        <v>0</v>
      </c>
      <c r="D106" s="378">
        <f t="shared" si="1"/>
        <v>0</v>
      </c>
    </row>
    <row r="107" spans="1:4" x14ac:dyDescent="0.25">
      <c r="A107" s="331">
        <v>4570</v>
      </c>
      <c r="B107" s="101" t="s">
        <v>192</v>
      </c>
      <c r="C107" s="343">
        <f>'2. Income &amp; Expenditure Budget'!F127</f>
        <v>0</v>
      </c>
      <c r="D107" s="378">
        <f t="shared" si="1"/>
        <v>0</v>
      </c>
    </row>
    <row r="108" spans="1:4" x14ac:dyDescent="0.25">
      <c r="A108" s="331">
        <v>4590</v>
      </c>
      <c r="B108" s="101" t="s">
        <v>219</v>
      </c>
      <c r="C108" s="343">
        <f>'2. Income &amp; Expenditure Budget'!F128</f>
        <v>0</v>
      </c>
      <c r="D108" s="378">
        <f t="shared" si="1"/>
        <v>0</v>
      </c>
    </row>
    <row r="109" spans="1:4" x14ac:dyDescent="0.25">
      <c r="A109" s="331">
        <v>4610</v>
      </c>
      <c r="B109" s="101" t="s">
        <v>193</v>
      </c>
      <c r="C109" s="343">
        <f>'2. Income &amp; Expenditure Budget'!F129</f>
        <v>0</v>
      </c>
      <c r="D109" s="378">
        <f t="shared" si="1"/>
        <v>0</v>
      </c>
    </row>
    <row r="110" spans="1:4" x14ac:dyDescent="0.25">
      <c r="A110" s="331">
        <v>4620</v>
      </c>
      <c r="B110" s="101" t="s">
        <v>194</v>
      </c>
      <c r="C110" s="343">
        <f>'2. Income &amp; Expenditure Budget'!F130</f>
        <v>0</v>
      </c>
      <c r="D110" s="378">
        <f t="shared" si="1"/>
        <v>0</v>
      </c>
    </row>
    <row r="111" spans="1:4" x14ac:dyDescent="0.25">
      <c r="A111" s="331">
        <v>4630</v>
      </c>
      <c r="B111" s="101" t="s">
        <v>15</v>
      </c>
      <c r="C111" s="343">
        <f>'2. Income &amp; Expenditure Budget'!F131</f>
        <v>0</v>
      </c>
      <c r="D111" s="378">
        <f t="shared" si="1"/>
        <v>0</v>
      </c>
    </row>
    <row r="112" spans="1:4" x14ac:dyDescent="0.25">
      <c r="A112" s="331">
        <v>4635</v>
      </c>
      <c r="B112" s="101" t="s">
        <v>322</v>
      </c>
      <c r="C112" s="343">
        <f>'2. Income &amp; Expenditure Budget'!F132</f>
        <v>0</v>
      </c>
      <c r="D112" s="378">
        <f t="shared" si="1"/>
        <v>0</v>
      </c>
    </row>
    <row r="113" spans="1:4" x14ac:dyDescent="0.25">
      <c r="A113" s="331">
        <v>4640</v>
      </c>
      <c r="B113" s="101" t="s">
        <v>195</v>
      </c>
      <c r="C113" s="343">
        <f>'2. Income &amp; Expenditure Budget'!F133</f>
        <v>0</v>
      </c>
      <c r="D113" s="378">
        <f t="shared" si="1"/>
        <v>0</v>
      </c>
    </row>
    <row r="114" spans="1:4" x14ac:dyDescent="0.25">
      <c r="A114" s="331">
        <v>4650</v>
      </c>
      <c r="B114" s="101" t="s">
        <v>196</v>
      </c>
      <c r="C114" s="343">
        <f>'2. Income &amp; Expenditure Budget'!F134</f>
        <v>0</v>
      </c>
      <c r="D114" s="378">
        <f t="shared" si="1"/>
        <v>0</v>
      </c>
    </row>
    <row r="115" spans="1:4" x14ac:dyDescent="0.25">
      <c r="A115" s="331">
        <v>4670</v>
      </c>
      <c r="B115" s="101" t="s">
        <v>100</v>
      </c>
      <c r="C115" s="343">
        <f>'2. Income &amp; Expenditure Budget'!F135</f>
        <v>0</v>
      </c>
      <c r="D115" s="378">
        <f t="shared" si="1"/>
        <v>0</v>
      </c>
    </row>
    <row r="116" spans="1:4" x14ac:dyDescent="0.25">
      <c r="A116" s="331">
        <v>4671</v>
      </c>
      <c r="B116" s="101" t="s">
        <v>220</v>
      </c>
      <c r="C116" s="343">
        <f>'2. Income &amp; Expenditure Budget'!F136</f>
        <v>0</v>
      </c>
      <c r="D116" s="378">
        <f t="shared" si="1"/>
        <v>0</v>
      </c>
    </row>
    <row r="117" spans="1:4" x14ac:dyDescent="0.25">
      <c r="A117" s="331">
        <v>4690</v>
      </c>
      <c r="B117" s="101" t="s">
        <v>16</v>
      </c>
      <c r="C117" s="343">
        <f>'2. Income &amp; Expenditure Budget'!F137</f>
        <v>0</v>
      </c>
      <c r="D117" s="378">
        <f t="shared" si="1"/>
        <v>0</v>
      </c>
    </row>
    <row r="118" spans="1:4" x14ac:dyDescent="0.25">
      <c r="A118" s="331">
        <v>4710</v>
      </c>
      <c r="B118" s="101" t="s">
        <v>197</v>
      </c>
      <c r="C118" s="343">
        <f>'2. Income &amp; Expenditure Budget'!F138</f>
        <v>0</v>
      </c>
      <c r="D118" s="378">
        <f t="shared" si="1"/>
        <v>0</v>
      </c>
    </row>
    <row r="119" spans="1:4" x14ac:dyDescent="0.25">
      <c r="A119" s="331">
        <v>4720</v>
      </c>
      <c r="B119" s="101" t="s">
        <v>198</v>
      </c>
      <c r="C119" s="343">
        <f>'2. Income &amp; Expenditure Budget'!F139</f>
        <v>0</v>
      </c>
      <c r="D119" s="378">
        <f t="shared" si="1"/>
        <v>0</v>
      </c>
    </row>
    <row r="120" spans="1:4" x14ac:dyDescent="0.25">
      <c r="A120" s="331">
        <v>4730</v>
      </c>
      <c r="B120" s="101" t="s">
        <v>162</v>
      </c>
      <c r="C120" s="343">
        <f>'2. Income &amp; Expenditure Budget'!F140</f>
        <v>13536</v>
      </c>
      <c r="D120" s="378">
        <f t="shared" si="1"/>
        <v>13536</v>
      </c>
    </row>
    <row r="121" spans="1:4" x14ac:dyDescent="0.25">
      <c r="A121" s="331">
        <v>4740</v>
      </c>
      <c r="B121" s="101" t="s">
        <v>199</v>
      </c>
      <c r="C121" s="343">
        <f>'2. Income &amp; Expenditure Budget'!F141</f>
        <v>0</v>
      </c>
      <c r="D121" s="378">
        <f t="shared" si="1"/>
        <v>0</v>
      </c>
    </row>
    <row r="122" spans="1:4" x14ac:dyDescent="0.25">
      <c r="A122" s="331">
        <v>4741</v>
      </c>
      <c r="B122" s="101" t="s">
        <v>339</v>
      </c>
      <c r="C122" s="343">
        <f>'2. Income &amp; Expenditure Budget'!F142</f>
        <v>0</v>
      </c>
      <c r="D122" s="378">
        <f t="shared" si="1"/>
        <v>0</v>
      </c>
    </row>
    <row r="123" spans="1:4" x14ac:dyDescent="0.25">
      <c r="A123" s="331">
        <v>4750</v>
      </c>
      <c r="B123" s="101" t="s">
        <v>200</v>
      </c>
      <c r="C123" s="343">
        <f>'2. Income &amp; Expenditure Budget'!F143</f>
        <v>0</v>
      </c>
      <c r="D123" s="378">
        <f t="shared" si="1"/>
        <v>0</v>
      </c>
    </row>
    <row r="124" spans="1:4" x14ac:dyDescent="0.25">
      <c r="A124" s="331">
        <v>4760</v>
      </c>
      <c r="B124" s="101" t="s">
        <v>201</v>
      </c>
      <c r="C124" s="343">
        <f>'2. Income &amp; Expenditure Budget'!F144</f>
        <v>0</v>
      </c>
      <c r="D124" s="378">
        <f t="shared" si="1"/>
        <v>0</v>
      </c>
    </row>
    <row r="125" spans="1:4" x14ac:dyDescent="0.25">
      <c r="A125" s="331">
        <v>4770</v>
      </c>
      <c r="B125" s="101" t="s">
        <v>202</v>
      </c>
      <c r="C125" s="343">
        <f>'2. Income &amp; Expenditure Budget'!F145</f>
        <v>0</v>
      </c>
      <c r="D125" s="378">
        <f t="shared" si="1"/>
        <v>0</v>
      </c>
    </row>
    <row r="126" spans="1:4" x14ac:dyDescent="0.25">
      <c r="A126" s="331">
        <v>4780</v>
      </c>
      <c r="B126" s="101" t="s">
        <v>203</v>
      </c>
      <c r="C126" s="343">
        <f>'2. Income &amp; Expenditure Budget'!F146</f>
        <v>0</v>
      </c>
      <c r="D126" s="378">
        <f t="shared" si="1"/>
        <v>0</v>
      </c>
    </row>
    <row r="127" spans="1:4" x14ac:dyDescent="0.25">
      <c r="A127" s="331">
        <v>4810</v>
      </c>
      <c r="B127" s="101" t="s">
        <v>204</v>
      </c>
      <c r="C127" s="343">
        <f>'2. Income &amp; Expenditure Budget'!F147</f>
        <v>0</v>
      </c>
      <c r="D127" s="378">
        <f t="shared" si="1"/>
        <v>0</v>
      </c>
    </row>
    <row r="128" spans="1:4" x14ac:dyDescent="0.25">
      <c r="A128" s="331">
        <v>4815</v>
      </c>
      <c r="B128" s="101" t="s">
        <v>138</v>
      </c>
      <c r="C128" s="343">
        <f>'2. Income &amp; Expenditure Budget'!F148</f>
        <v>0</v>
      </c>
      <c r="D128" s="378">
        <f t="shared" si="1"/>
        <v>0</v>
      </c>
    </row>
    <row r="129" spans="1:4" x14ac:dyDescent="0.25">
      <c r="A129" s="331">
        <v>4850</v>
      </c>
      <c r="B129" s="101" t="s">
        <v>205</v>
      </c>
      <c r="C129" s="343">
        <f>'2. Income &amp; Expenditure Budget'!F149</f>
        <v>0</v>
      </c>
      <c r="D129" s="378">
        <f t="shared" si="1"/>
        <v>0</v>
      </c>
    </row>
    <row r="130" spans="1:4" x14ac:dyDescent="0.25">
      <c r="A130" s="115">
        <v>4909</v>
      </c>
      <c r="B130" s="101" t="s">
        <v>361</v>
      </c>
      <c r="C130" s="343">
        <f>'2. Income &amp; Expenditure Budget'!F150</f>
        <v>0</v>
      </c>
      <c r="D130" s="378">
        <f t="shared" ref="D130:D144" si="2">C130</f>
        <v>0</v>
      </c>
    </row>
    <row r="131" spans="1:4" x14ac:dyDescent="0.25">
      <c r="A131" s="332">
        <v>4910</v>
      </c>
      <c r="B131" s="101" t="s">
        <v>17</v>
      </c>
      <c r="C131" s="343">
        <f>'2. Income &amp; Expenditure Budget'!F151</f>
        <v>0</v>
      </c>
      <c r="D131" s="378">
        <f t="shared" si="2"/>
        <v>0</v>
      </c>
    </row>
    <row r="132" spans="1:4" x14ac:dyDescent="0.25">
      <c r="A132" s="332">
        <v>4911</v>
      </c>
      <c r="B132" s="101" t="s">
        <v>221</v>
      </c>
      <c r="C132" s="343">
        <f>'2. Income &amp; Expenditure Budget'!F152</f>
        <v>0</v>
      </c>
      <c r="D132" s="378">
        <f t="shared" si="2"/>
        <v>0</v>
      </c>
    </row>
    <row r="133" spans="1:4" x14ac:dyDescent="0.25">
      <c r="A133" s="332">
        <v>4912</v>
      </c>
      <c r="B133" s="101" t="s">
        <v>206</v>
      </c>
      <c r="C133" s="343">
        <f>'2. Income &amp; Expenditure Budget'!F153</f>
        <v>0</v>
      </c>
      <c r="D133" s="378">
        <f t="shared" si="2"/>
        <v>0</v>
      </c>
    </row>
    <row r="134" spans="1:4" x14ac:dyDescent="0.25">
      <c r="A134" s="332">
        <v>4913</v>
      </c>
      <c r="B134" s="101" t="s">
        <v>222</v>
      </c>
      <c r="C134" s="343">
        <f>'2. Income &amp; Expenditure Budget'!F154</f>
        <v>0</v>
      </c>
      <c r="D134" s="378">
        <f t="shared" si="2"/>
        <v>0</v>
      </c>
    </row>
    <row r="135" spans="1:4" x14ac:dyDescent="0.25">
      <c r="A135" s="332">
        <v>4914</v>
      </c>
      <c r="B135" s="101" t="s">
        <v>325</v>
      </c>
      <c r="C135" s="343">
        <f>'2. Income &amp; Expenditure Budget'!F155</f>
        <v>0</v>
      </c>
      <c r="D135" s="378">
        <f t="shared" si="2"/>
        <v>0</v>
      </c>
    </row>
    <row r="136" spans="1:4" x14ac:dyDescent="0.25">
      <c r="A136" s="332">
        <v>4915</v>
      </c>
      <c r="B136" s="101" t="s">
        <v>341</v>
      </c>
      <c r="C136" s="343">
        <f>'2. Income &amp; Expenditure Budget'!F156</f>
        <v>0</v>
      </c>
      <c r="D136" s="378">
        <f t="shared" si="2"/>
        <v>0</v>
      </c>
    </row>
    <row r="137" spans="1:4" x14ac:dyDescent="0.25">
      <c r="A137" s="332">
        <v>4916</v>
      </c>
      <c r="B137" s="101" t="s">
        <v>207</v>
      </c>
      <c r="C137" s="343">
        <f>'2. Income &amp; Expenditure Budget'!F157</f>
        <v>0</v>
      </c>
      <c r="D137" s="378">
        <f t="shared" si="2"/>
        <v>0</v>
      </c>
    </row>
    <row r="138" spans="1:4" x14ac:dyDescent="0.25">
      <c r="A138" s="332">
        <v>4918</v>
      </c>
      <c r="B138" s="101" t="s">
        <v>163</v>
      </c>
      <c r="C138" s="343">
        <f>'2. Income &amp; Expenditure Budget'!F158</f>
        <v>0</v>
      </c>
      <c r="D138" s="378">
        <f t="shared" si="2"/>
        <v>0</v>
      </c>
    </row>
    <row r="139" spans="1:4" x14ac:dyDescent="0.25">
      <c r="A139" s="363">
        <v>4919</v>
      </c>
      <c r="B139" s="364" t="s">
        <v>366</v>
      </c>
      <c r="C139" s="343">
        <f>'2. Income &amp; Expenditure Budget'!F159</f>
        <v>0</v>
      </c>
      <c r="D139" s="378">
        <f t="shared" ref="D139" si="3">C139</f>
        <v>0</v>
      </c>
    </row>
    <row r="140" spans="1:4" x14ac:dyDescent="0.25">
      <c r="A140" s="332">
        <v>4922</v>
      </c>
      <c r="B140" s="101" t="s">
        <v>208</v>
      </c>
      <c r="C140" s="343">
        <f>'2. Income &amp; Expenditure Budget'!F160</f>
        <v>0</v>
      </c>
      <c r="D140" s="378">
        <f t="shared" si="2"/>
        <v>0</v>
      </c>
    </row>
    <row r="141" spans="1:4" x14ac:dyDescent="0.25">
      <c r="A141" s="332">
        <v>4923</v>
      </c>
      <c r="B141" s="101" t="s">
        <v>164</v>
      </c>
      <c r="C141" s="343">
        <f>'2. Income &amp; Expenditure Budget'!F161</f>
        <v>0</v>
      </c>
      <c r="D141" s="378">
        <f t="shared" si="2"/>
        <v>0</v>
      </c>
    </row>
    <row r="142" spans="1:4" x14ac:dyDescent="0.25">
      <c r="A142" s="332">
        <v>4924</v>
      </c>
      <c r="B142" s="101" t="s">
        <v>165</v>
      </c>
      <c r="C142" s="343">
        <f>'2. Income &amp; Expenditure Budget'!F162</f>
        <v>0</v>
      </c>
      <c r="D142" s="378">
        <f t="shared" si="2"/>
        <v>0</v>
      </c>
    </row>
    <row r="143" spans="1:4" x14ac:dyDescent="0.25">
      <c r="A143" s="332">
        <v>4925</v>
      </c>
      <c r="B143" s="101" t="s">
        <v>209</v>
      </c>
      <c r="C143" s="343">
        <f>'2. Income &amp; Expenditure Budget'!F163</f>
        <v>0</v>
      </c>
      <c r="D143" s="378">
        <f t="shared" si="2"/>
        <v>0</v>
      </c>
    </row>
    <row r="144" spans="1:4" x14ac:dyDescent="0.25">
      <c r="A144" s="332">
        <v>4928</v>
      </c>
      <c r="B144" s="101" t="s">
        <v>340</v>
      </c>
      <c r="C144" s="343">
        <f>'2. Income &amp; Expenditure Budget'!F164</f>
        <v>0</v>
      </c>
      <c r="D144" s="378">
        <f t="shared" si="2"/>
        <v>0</v>
      </c>
    </row>
    <row r="145" spans="1:4" x14ac:dyDescent="0.25">
      <c r="A145" s="331">
        <v>5010</v>
      </c>
      <c r="B145" s="101" t="s">
        <v>18</v>
      </c>
      <c r="C145" s="343">
        <f>'2. Income &amp; Expenditure Budget'!F168</f>
        <v>0</v>
      </c>
      <c r="D145" s="378">
        <f t="shared" ref="D145:D202" si="4">C145</f>
        <v>0</v>
      </c>
    </row>
    <row r="146" spans="1:4" x14ac:dyDescent="0.25">
      <c r="A146" s="330">
        <v>5011</v>
      </c>
      <c r="B146" s="101" t="s">
        <v>238</v>
      </c>
      <c r="C146" s="343">
        <f>'2. Income &amp; Expenditure Budget'!F169</f>
        <v>0</v>
      </c>
      <c r="D146" s="378">
        <f t="shared" si="4"/>
        <v>0</v>
      </c>
    </row>
    <row r="147" spans="1:4" x14ac:dyDescent="0.25">
      <c r="A147" s="331">
        <v>5030</v>
      </c>
      <c r="B147" s="101" t="s">
        <v>113</v>
      </c>
      <c r="C147" s="343">
        <f>'2. Income &amp; Expenditure Budget'!F170</f>
        <v>0</v>
      </c>
      <c r="D147" s="378">
        <f t="shared" si="4"/>
        <v>0</v>
      </c>
    </row>
    <row r="148" spans="1:4" x14ac:dyDescent="0.25">
      <c r="A148" s="331">
        <v>5110</v>
      </c>
      <c r="B148" s="101" t="s">
        <v>19</v>
      </c>
      <c r="C148" s="343">
        <f>'2. Income &amp; Expenditure Budget'!F171</f>
        <v>0</v>
      </c>
      <c r="D148" s="378">
        <f t="shared" si="4"/>
        <v>0</v>
      </c>
    </row>
    <row r="149" spans="1:4" x14ac:dyDescent="0.25">
      <c r="A149" s="330">
        <v>5111</v>
      </c>
      <c r="B149" s="101" t="s">
        <v>237</v>
      </c>
      <c r="C149" s="343">
        <f>'2. Income &amp; Expenditure Budget'!F172</f>
        <v>0</v>
      </c>
      <c r="D149" s="378">
        <f t="shared" si="4"/>
        <v>0</v>
      </c>
    </row>
    <row r="150" spans="1:4" x14ac:dyDescent="0.25">
      <c r="A150" s="331">
        <v>5112</v>
      </c>
      <c r="B150" s="101" t="s">
        <v>166</v>
      </c>
      <c r="C150" s="343">
        <f>'2. Income &amp; Expenditure Budget'!F173</f>
        <v>0</v>
      </c>
      <c r="D150" s="378">
        <f t="shared" si="4"/>
        <v>0</v>
      </c>
    </row>
    <row r="151" spans="1:4" x14ac:dyDescent="0.25">
      <c r="A151" s="331">
        <v>5150</v>
      </c>
      <c r="B151" s="101" t="s">
        <v>20</v>
      </c>
      <c r="C151" s="343">
        <f>'2. Income &amp; Expenditure Budget'!F174</f>
        <v>0</v>
      </c>
      <c r="D151" s="378">
        <f t="shared" si="4"/>
        <v>0</v>
      </c>
    </row>
    <row r="152" spans="1:4" x14ac:dyDescent="0.25">
      <c r="A152" s="331">
        <v>5170</v>
      </c>
      <c r="B152" s="101" t="s">
        <v>21</v>
      </c>
      <c r="C152" s="343">
        <f>'2. Income &amp; Expenditure Budget'!F175</f>
        <v>0</v>
      </c>
      <c r="D152" s="378">
        <f t="shared" si="4"/>
        <v>0</v>
      </c>
    </row>
    <row r="153" spans="1:4" x14ac:dyDescent="0.25">
      <c r="A153" s="331">
        <v>5175</v>
      </c>
      <c r="B153" s="101" t="s">
        <v>342</v>
      </c>
      <c r="C153" s="343">
        <f>'2. Income &amp; Expenditure Budget'!F176</f>
        <v>0</v>
      </c>
      <c r="D153" s="378">
        <f t="shared" si="4"/>
        <v>0</v>
      </c>
    </row>
    <row r="154" spans="1:4" x14ac:dyDescent="0.25">
      <c r="A154" s="331">
        <v>5310</v>
      </c>
      <c r="B154" s="101" t="s">
        <v>22</v>
      </c>
      <c r="C154" s="343">
        <f>'2. Income &amp; Expenditure Budget'!F177</f>
        <v>0</v>
      </c>
      <c r="D154" s="378">
        <f t="shared" si="4"/>
        <v>0</v>
      </c>
    </row>
    <row r="155" spans="1:4" x14ac:dyDescent="0.25">
      <c r="A155" s="331">
        <v>5315</v>
      </c>
      <c r="B155" s="101" t="s">
        <v>223</v>
      </c>
      <c r="C155" s="343">
        <f>'2. Income &amp; Expenditure Budget'!F178</f>
        <v>0</v>
      </c>
      <c r="D155" s="378">
        <f t="shared" si="4"/>
        <v>0</v>
      </c>
    </row>
    <row r="156" spans="1:4" x14ac:dyDescent="0.25">
      <c r="A156" s="330">
        <v>5316</v>
      </c>
      <c r="B156" s="101" t="s">
        <v>417</v>
      </c>
      <c r="C156" s="343">
        <f>'2. Income &amp; Expenditure Budget'!F179</f>
        <v>0</v>
      </c>
      <c r="D156" s="378">
        <f t="shared" si="4"/>
        <v>0</v>
      </c>
    </row>
    <row r="157" spans="1:4" x14ac:dyDescent="0.25">
      <c r="A157" s="331">
        <v>5350</v>
      </c>
      <c r="B157" s="101" t="s">
        <v>23</v>
      </c>
      <c r="C157" s="343">
        <f>'2. Income &amp; Expenditure Budget'!F180</f>
        <v>0</v>
      </c>
      <c r="D157" s="378">
        <f t="shared" si="4"/>
        <v>0</v>
      </c>
    </row>
    <row r="158" spans="1:4" x14ac:dyDescent="0.25">
      <c r="A158" s="331">
        <v>5400</v>
      </c>
      <c r="B158" s="101" t="s">
        <v>24</v>
      </c>
      <c r="C158" s="343">
        <f>'2. Income &amp; Expenditure Budget'!F181</f>
        <v>0</v>
      </c>
      <c r="D158" s="378">
        <f t="shared" si="4"/>
        <v>0</v>
      </c>
    </row>
    <row r="159" spans="1:4" x14ac:dyDescent="0.25">
      <c r="A159" s="331">
        <v>5450</v>
      </c>
      <c r="B159" s="101" t="s">
        <v>25</v>
      </c>
      <c r="C159" s="343">
        <f>'2. Income &amp; Expenditure Budget'!F182</f>
        <v>0</v>
      </c>
      <c r="D159" s="378">
        <f t="shared" si="4"/>
        <v>0</v>
      </c>
    </row>
    <row r="160" spans="1:4" x14ac:dyDescent="0.25">
      <c r="A160" s="331">
        <v>5510</v>
      </c>
      <c r="B160" s="101" t="s">
        <v>26</v>
      </c>
      <c r="C160" s="343">
        <f>'2. Income &amp; Expenditure Budget'!F183</f>
        <v>0</v>
      </c>
      <c r="D160" s="378">
        <f t="shared" si="4"/>
        <v>0</v>
      </c>
    </row>
    <row r="161" spans="1:4" x14ac:dyDescent="0.25">
      <c r="A161" s="331">
        <v>5550</v>
      </c>
      <c r="B161" s="101" t="s">
        <v>27</v>
      </c>
      <c r="C161" s="343">
        <f>'2. Income &amp; Expenditure Budget'!F184</f>
        <v>0</v>
      </c>
      <c r="D161" s="378">
        <f t="shared" si="4"/>
        <v>0</v>
      </c>
    </row>
    <row r="162" spans="1:4" x14ac:dyDescent="0.25">
      <c r="A162" s="331">
        <v>5551</v>
      </c>
      <c r="B162" s="101" t="s">
        <v>236</v>
      </c>
      <c r="C162" s="343">
        <f>'2. Income &amp; Expenditure Budget'!F185</f>
        <v>0</v>
      </c>
      <c r="D162" s="378">
        <f t="shared" si="4"/>
        <v>0</v>
      </c>
    </row>
    <row r="163" spans="1:4" x14ac:dyDescent="0.25">
      <c r="A163" s="330">
        <v>5552</v>
      </c>
      <c r="B163" s="101" t="s">
        <v>235</v>
      </c>
      <c r="C163" s="343">
        <f>'2. Income &amp; Expenditure Budget'!F186</f>
        <v>0</v>
      </c>
      <c r="D163" s="378">
        <f t="shared" si="4"/>
        <v>0</v>
      </c>
    </row>
    <row r="164" spans="1:4" x14ac:dyDescent="0.25">
      <c r="A164" s="331">
        <v>5610</v>
      </c>
      <c r="B164" s="101" t="s">
        <v>334</v>
      </c>
      <c r="C164" s="343">
        <f>'2. Income &amp; Expenditure Budget'!F187</f>
        <v>0</v>
      </c>
      <c r="D164" s="378">
        <f t="shared" si="4"/>
        <v>0</v>
      </c>
    </row>
    <row r="165" spans="1:4" x14ac:dyDescent="0.25">
      <c r="A165" s="331">
        <v>5611</v>
      </c>
      <c r="B165" s="101" t="s">
        <v>335</v>
      </c>
      <c r="C165" s="343">
        <f>'2. Income &amp; Expenditure Budget'!F188</f>
        <v>0</v>
      </c>
      <c r="D165" s="378">
        <f t="shared" si="4"/>
        <v>0</v>
      </c>
    </row>
    <row r="166" spans="1:4" x14ac:dyDescent="0.25">
      <c r="A166" s="331">
        <v>5700</v>
      </c>
      <c r="B166" s="101" t="s">
        <v>167</v>
      </c>
      <c r="C166" s="343">
        <f>'2. Income &amp; Expenditure Budget'!F189</f>
        <v>0</v>
      </c>
      <c r="D166" s="378">
        <f t="shared" si="4"/>
        <v>0</v>
      </c>
    </row>
    <row r="167" spans="1:4" x14ac:dyDescent="0.25">
      <c r="A167" s="332">
        <v>5800</v>
      </c>
      <c r="B167" s="101" t="s">
        <v>224</v>
      </c>
      <c r="C167" s="343">
        <f>'2. Income &amp; Expenditure Budget'!F190</f>
        <v>0</v>
      </c>
      <c r="D167" s="378">
        <f t="shared" si="4"/>
        <v>0</v>
      </c>
    </row>
    <row r="168" spans="1:4" x14ac:dyDescent="0.25">
      <c r="A168" s="332">
        <v>5801</v>
      </c>
      <c r="B168" s="101" t="s">
        <v>234</v>
      </c>
      <c r="C168" s="343">
        <f>'2. Income &amp; Expenditure Budget'!F191</f>
        <v>0</v>
      </c>
      <c r="D168" s="378">
        <f t="shared" si="4"/>
        <v>0</v>
      </c>
    </row>
    <row r="169" spans="1:4" x14ac:dyDescent="0.25">
      <c r="A169" s="332">
        <v>5802</v>
      </c>
      <c r="B169" s="101" t="s">
        <v>233</v>
      </c>
      <c r="C169" s="343">
        <f>'2. Income &amp; Expenditure Budget'!F192</f>
        <v>16000</v>
      </c>
      <c r="D169" s="378">
        <f t="shared" si="4"/>
        <v>16000</v>
      </c>
    </row>
    <row r="170" spans="1:4" x14ac:dyDescent="0.25">
      <c r="A170" s="332">
        <v>5803</v>
      </c>
      <c r="B170" s="101" t="s">
        <v>232</v>
      </c>
      <c r="C170" s="343">
        <f>'2. Income &amp; Expenditure Budget'!F193</f>
        <v>21000</v>
      </c>
      <c r="D170" s="378">
        <f t="shared" si="4"/>
        <v>21000</v>
      </c>
    </row>
    <row r="171" spans="1:4" x14ac:dyDescent="0.25">
      <c r="A171" s="332">
        <v>5804</v>
      </c>
      <c r="B171" s="101" t="s">
        <v>231</v>
      </c>
      <c r="C171" s="343">
        <f>'2. Income &amp; Expenditure Budget'!F194</f>
        <v>6600</v>
      </c>
      <c r="D171" s="378">
        <f t="shared" si="4"/>
        <v>6600</v>
      </c>
    </row>
    <row r="172" spans="1:4" x14ac:dyDescent="0.25">
      <c r="A172" s="332">
        <v>5805</v>
      </c>
      <c r="B172" s="101" t="s">
        <v>230</v>
      </c>
      <c r="C172" s="343">
        <f>'2. Income &amp; Expenditure Budget'!F195</f>
        <v>0</v>
      </c>
      <c r="D172" s="378">
        <f t="shared" si="4"/>
        <v>0</v>
      </c>
    </row>
    <row r="173" spans="1:4" x14ac:dyDescent="0.25">
      <c r="A173" s="331">
        <v>6010</v>
      </c>
      <c r="B173" s="101" t="s">
        <v>28</v>
      </c>
      <c r="C173" s="343">
        <f>'2. Income &amp; Expenditure Budget'!F199</f>
        <v>0</v>
      </c>
      <c r="D173" s="378">
        <f t="shared" si="4"/>
        <v>0</v>
      </c>
    </row>
    <row r="174" spans="1:4" x14ac:dyDescent="0.25">
      <c r="A174" s="331">
        <v>6011</v>
      </c>
      <c r="B174" s="101" t="s">
        <v>295</v>
      </c>
      <c r="C174" s="343">
        <f>'2. Income &amp; Expenditure Budget'!F200</f>
        <v>0</v>
      </c>
      <c r="D174" s="378">
        <f t="shared" si="4"/>
        <v>0</v>
      </c>
    </row>
    <row r="175" spans="1:4" x14ac:dyDescent="0.25">
      <c r="A175" s="331">
        <v>6050</v>
      </c>
      <c r="B175" s="101" t="s">
        <v>114</v>
      </c>
      <c r="C175" s="343">
        <f>'2. Income &amp; Expenditure Budget'!F201</f>
        <v>0</v>
      </c>
      <c r="D175" s="378">
        <f t="shared" si="4"/>
        <v>0</v>
      </c>
    </row>
    <row r="176" spans="1:4" x14ac:dyDescent="0.25">
      <c r="A176" s="331">
        <v>6100</v>
      </c>
      <c r="B176" s="101" t="s">
        <v>29</v>
      </c>
      <c r="C176" s="343">
        <f>'2. Income &amp; Expenditure Budget'!F202</f>
        <v>0</v>
      </c>
      <c r="D176" s="378">
        <f t="shared" si="4"/>
        <v>0</v>
      </c>
    </row>
    <row r="177" spans="1:4" x14ac:dyDescent="0.25">
      <c r="A177" s="331">
        <v>6150</v>
      </c>
      <c r="B177" s="101" t="s">
        <v>30</v>
      </c>
      <c r="C177" s="343">
        <f>'2. Income &amp; Expenditure Budget'!F203</f>
        <v>0</v>
      </c>
      <c r="D177" s="378">
        <f t="shared" si="4"/>
        <v>0</v>
      </c>
    </row>
    <row r="178" spans="1:4" x14ac:dyDescent="0.25">
      <c r="A178" s="331">
        <v>6210</v>
      </c>
      <c r="B178" s="101" t="s">
        <v>210</v>
      </c>
      <c r="C178" s="343">
        <f>'2. Income &amp; Expenditure Budget'!F204</f>
        <v>0</v>
      </c>
      <c r="D178" s="378">
        <f t="shared" si="4"/>
        <v>0</v>
      </c>
    </row>
    <row r="179" spans="1:4" x14ac:dyDescent="0.25">
      <c r="A179" s="331">
        <v>6250</v>
      </c>
      <c r="B179" s="101" t="s">
        <v>211</v>
      </c>
      <c r="C179" s="343">
        <f>'2. Income &amp; Expenditure Budget'!F205</f>
        <v>0</v>
      </c>
      <c r="D179" s="378">
        <f t="shared" si="4"/>
        <v>0</v>
      </c>
    </row>
    <row r="180" spans="1:4" x14ac:dyDescent="0.25">
      <c r="A180" s="331">
        <v>6300</v>
      </c>
      <c r="B180" s="101" t="s">
        <v>212</v>
      </c>
      <c r="C180" s="343">
        <f>'2. Income &amp; Expenditure Budget'!F206</f>
        <v>0</v>
      </c>
      <c r="D180" s="378">
        <f t="shared" si="4"/>
        <v>0</v>
      </c>
    </row>
    <row r="181" spans="1:4" x14ac:dyDescent="0.25">
      <c r="A181" s="331">
        <v>6305</v>
      </c>
      <c r="B181" s="101" t="s">
        <v>82</v>
      </c>
      <c r="C181" s="343">
        <f>'2. Income &amp; Expenditure Budget'!F207</f>
        <v>0</v>
      </c>
      <c r="D181" s="378">
        <f t="shared" si="4"/>
        <v>0</v>
      </c>
    </row>
    <row r="182" spans="1:4" x14ac:dyDescent="0.25">
      <c r="A182" s="331">
        <v>6350</v>
      </c>
      <c r="B182" s="101" t="s">
        <v>225</v>
      </c>
      <c r="C182" s="343">
        <f>'2. Income &amp; Expenditure Budget'!F208</f>
        <v>0</v>
      </c>
      <c r="D182" s="378">
        <f t="shared" si="4"/>
        <v>0</v>
      </c>
    </row>
    <row r="183" spans="1:4" x14ac:dyDescent="0.25">
      <c r="A183" s="331">
        <v>6355</v>
      </c>
      <c r="B183" s="101" t="s">
        <v>227</v>
      </c>
      <c r="C183" s="343">
        <f>'2. Income &amp; Expenditure Budget'!F209</f>
        <v>0</v>
      </c>
      <c r="D183" s="378">
        <f t="shared" si="4"/>
        <v>0</v>
      </c>
    </row>
    <row r="184" spans="1:4" x14ac:dyDescent="0.25">
      <c r="A184" s="331">
        <v>6400</v>
      </c>
      <c r="B184" s="101" t="s">
        <v>115</v>
      </c>
      <c r="C184" s="343">
        <f>'2. Income &amp; Expenditure Budget'!F210</f>
        <v>0</v>
      </c>
      <c r="D184" s="378">
        <f t="shared" si="4"/>
        <v>0</v>
      </c>
    </row>
    <row r="185" spans="1:4" x14ac:dyDescent="0.25">
      <c r="A185" s="331">
        <v>6450</v>
      </c>
      <c r="B185" s="101" t="s">
        <v>31</v>
      </c>
      <c r="C185" s="343">
        <f>'2. Income &amp; Expenditure Budget'!F211</f>
        <v>0</v>
      </c>
      <c r="D185" s="378">
        <f t="shared" si="4"/>
        <v>0</v>
      </c>
    </row>
    <row r="186" spans="1:4" x14ac:dyDescent="0.25">
      <c r="A186" s="331">
        <v>6500</v>
      </c>
      <c r="B186" s="101" t="s">
        <v>32</v>
      </c>
      <c r="C186" s="343">
        <f>'2. Income &amp; Expenditure Budget'!F212</f>
        <v>0</v>
      </c>
      <c r="D186" s="378">
        <f t="shared" si="4"/>
        <v>0</v>
      </c>
    </row>
    <row r="187" spans="1:4" x14ac:dyDescent="0.25">
      <c r="A187" s="331">
        <v>6600</v>
      </c>
      <c r="B187" s="101" t="s">
        <v>33</v>
      </c>
      <c r="C187" s="343">
        <f>'2. Income &amp; Expenditure Budget'!F213</f>
        <v>0</v>
      </c>
      <c r="D187" s="378">
        <f t="shared" si="4"/>
        <v>0</v>
      </c>
    </row>
    <row r="188" spans="1:4" x14ac:dyDescent="0.25">
      <c r="A188" s="331">
        <v>6650</v>
      </c>
      <c r="B188" s="101" t="s">
        <v>168</v>
      </c>
      <c r="C188" s="343">
        <f>'2. Income &amp; Expenditure Budget'!F214</f>
        <v>0</v>
      </c>
      <c r="D188" s="378">
        <f t="shared" si="4"/>
        <v>0</v>
      </c>
    </row>
    <row r="189" spans="1:4" x14ac:dyDescent="0.25">
      <c r="A189" s="331">
        <v>6700</v>
      </c>
      <c r="B189" s="101" t="s">
        <v>103</v>
      </c>
      <c r="C189" s="343">
        <f>'2. Income &amp; Expenditure Budget'!F215</f>
        <v>0</v>
      </c>
      <c r="D189" s="378">
        <f t="shared" si="4"/>
        <v>0</v>
      </c>
    </row>
    <row r="190" spans="1:4" x14ac:dyDescent="0.25">
      <c r="A190" s="331">
        <v>6730</v>
      </c>
      <c r="B190" s="101" t="s">
        <v>116</v>
      </c>
      <c r="C190" s="343">
        <f>'2. Income &amp; Expenditure Budget'!F216</f>
        <v>0</v>
      </c>
      <c r="D190" s="378">
        <f t="shared" si="4"/>
        <v>0</v>
      </c>
    </row>
    <row r="191" spans="1:4" x14ac:dyDescent="0.25">
      <c r="A191" s="331">
        <v>6731</v>
      </c>
      <c r="B191" s="101" t="s">
        <v>169</v>
      </c>
      <c r="C191" s="343">
        <f>'2. Income &amp; Expenditure Budget'!F217</f>
        <v>0</v>
      </c>
      <c r="D191" s="378">
        <f t="shared" si="4"/>
        <v>0</v>
      </c>
    </row>
    <row r="192" spans="1:4" x14ac:dyDescent="0.25">
      <c r="A192" s="331">
        <v>6750</v>
      </c>
      <c r="B192" s="101" t="s">
        <v>226</v>
      </c>
      <c r="C192" s="343">
        <f>'2. Income &amp; Expenditure Budget'!F218</f>
        <v>0</v>
      </c>
      <c r="D192" s="378">
        <f t="shared" si="4"/>
        <v>0</v>
      </c>
    </row>
    <row r="193" spans="1:4" x14ac:dyDescent="0.25">
      <c r="A193" s="331">
        <v>6755</v>
      </c>
      <c r="B193" s="101" t="s">
        <v>104</v>
      </c>
      <c r="C193" s="343">
        <f>'2. Income &amp; Expenditure Budget'!F219</f>
        <v>0</v>
      </c>
      <c r="D193" s="378">
        <f t="shared" si="4"/>
        <v>0</v>
      </c>
    </row>
    <row r="194" spans="1:4" x14ac:dyDescent="0.25">
      <c r="A194" s="331">
        <v>6780</v>
      </c>
      <c r="B194" s="101" t="s">
        <v>34</v>
      </c>
      <c r="C194" s="343">
        <f>'2. Income &amp; Expenditure Budget'!F220</f>
        <v>0</v>
      </c>
      <c r="D194" s="378">
        <f t="shared" si="4"/>
        <v>0</v>
      </c>
    </row>
    <row r="195" spans="1:4" x14ac:dyDescent="0.25">
      <c r="A195" s="331">
        <v>6800</v>
      </c>
      <c r="B195" s="101" t="s">
        <v>213</v>
      </c>
      <c r="C195" s="343">
        <f>'2. Income &amp; Expenditure Budget'!F221</f>
        <v>0</v>
      </c>
      <c r="D195" s="378">
        <f t="shared" si="4"/>
        <v>0</v>
      </c>
    </row>
    <row r="196" spans="1:4" x14ac:dyDescent="0.25">
      <c r="A196" s="331">
        <v>6830</v>
      </c>
      <c r="B196" s="101" t="s">
        <v>214</v>
      </c>
      <c r="C196" s="343">
        <f>'2. Income &amp; Expenditure Budget'!F222</f>
        <v>0</v>
      </c>
      <c r="D196" s="378">
        <f t="shared" si="4"/>
        <v>0</v>
      </c>
    </row>
    <row r="197" spans="1:4" x14ac:dyDescent="0.25">
      <c r="A197" s="332">
        <v>6900</v>
      </c>
      <c r="B197" s="101" t="s">
        <v>35</v>
      </c>
      <c r="C197" s="343">
        <f>'2. Income &amp; Expenditure Budget'!F223</f>
        <v>0</v>
      </c>
      <c r="D197" s="378">
        <f t="shared" si="4"/>
        <v>0</v>
      </c>
    </row>
    <row r="198" spans="1:4" x14ac:dyDescent="0.25">
      <c r="A198" s="331">
        <v>7300</v>
      </c>
      <c r="B198" s="101" t="s">
        <v>215</v>
      </c>
      <c r="C198" s="343">
        <f>'2. Income &amp; Expenditure Budget'!F227</f>
        <v>0</v>
      </c>
      <c r="D198" s="378">
        <f t="shared" si="4"/>
        <v>0</v>
      </c>
    </row>
    <row r="199" spans="1:4" x14ac:dyDescent="0.25">
      <c r="A199" s="331">
        <v>7320</v>
      </c>
      <c r="B199" s="101" t="s">
        <v>60</v>
      </c>
      <c r="C199" s="343">
        <f>'2. Income &amp; Expenditure Budget'!F228</f>
        <v>0</v>
      </c>
      <c r="D199" s="378">
        <f t="shared" si="4"/>
        <v>0</v>
      </c>
    </row>
    <row r="200" spans="1:4" x14ac:dyDescent="0.25">
      <c r="A200" s="331">
        <v>7400</v>
      </c>
      <c r="B200" s="101" t="s">
        <v>36</v>
      </c>
      <c r="C200" s="343">
        <f>'2. Income &amp; Expenditure Budget'!F229</f>
        <v>0</v>
      </c>
      <c r="D200" s="378">
        <f t="shared" si="4"/>
        <v>0</v>
      </c>
    </row>
    <row r="201" spans="1:4" x14ac:dyDescent="0.25">
      <c r="A201" s="331">
        <v>7450</v>
      </c>
      <c r="B201" s="101" t="s">
        <v>37</v>
      </c>
      <c r="C201" s="343">
        <f>'2. Income &amp; Expenditure Budget'!F230</f>
        <v>0</v>
      </c>
      <c r="D201" s="378">
        <f t="shared" si="4"/>
        <v>0</v>
      </c>
    </row>
    <row r="202" spans="1:4" ht="15.75" thickBot="1" x14ac:dyDescent="0.3">
      <c r="A202" s="342">
        <v>7800</v>
      </c>
      <c r="B202" s="101" t="s">
        <v>61</v>
      </c>
      <c r="C202" s="343">
        <f>'2. Income &amp; Expenditure Budget'!F231</f>
        <v>0</v>
      </c>
      <c r="D202" s="378">
        <f t="shared" si="4"/>
        <v>0</v>
      </c>
    </row>
  </sheetData>
  <mergeCells count="3">
    <mergeCell ref="A1:D1"/>
    <mergeCell ref="A2:D2"/>
    <mergeCell ref="A3:D3"/>
  </mergeCells>
  <hyperlinks>
    <hyperlink ref="B8" r:id="rId1" xr:uid="{72D06A96-1AB6-439B-AF37-1D6CA23D5AF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B856D9-FFE5-4D11-9660-0B27DEDBD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purl.org/dc/dcmitype/"/>
    <ds:schemaRef ds:uri="http://schemas.microsoft.com/office/2006/documentManagement/types"/>
    <ds:schemaRef ds:uri="e92d1a54-40b2-4a62-9320-551ae05f4a35"/>
    <ds:schemaRef ds:uri="http://purl.org/dc/elements/1.1/"/>
    <ds:schemaRef ds:uri="http://schemas.microsoft.com/office/2006/metadata/properties"/>
    <ds:schemaRef ds:uri="http://schemas.microsoft.com/office/infopath/2007/PartnerControls"/>
    <ds:schemaRef ds:uri="922fc6e8-ffa0-4322-a01f-30f3e00c01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2022-06-22T07:14:06Z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