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defaultThemeVersion="124226"/>
  <mc:AlternateContent xmlns:mc="http://schemas.openxmlformats.org/markup-compatibility/2006">
    <mc:Choice Requires="x15">
      <x15ac:absPath xmlns:x15ac="http://schemas.microsoft.com/office/spreadsheetml/2010/11/ac" url="C:\Users\annhaugh\Documents\FSSU\2020-21\FSSU Files Ann Haugh\Monthly Reporting Template\Template 21-22\Budget Template\"/>
    </mc:Choice>
  </mc:AlternateContent>
  <xr:revisionPtr revIDLastSave="0" documentId="13_ncr:1_{2474B940-133D-4B81-A40F-F0051F67B3A5}" xr6:coauthVersionLast="43" xr6:coauthVersionMax="43" xr10:uidLastSave="{00000000-0000-0000-0000-000000000000}"/>
  <bookViews>
    <workbookView xWindow="28680" yWindow="-120" windowWidth="29040" windowHeight="15840" firstSheet="1" activeTab="1" xr2:uid="{00000000-000D-0000-FFFF-FFFF00000000}"/>
  </bookViews>
  <sheets>
    <sheet name="Sheet1" sheetId="6" state="hidden" r:id="rId1"/>
    <sheet name="1. Treoracha" sheetId="7" r:id="rId2"/>
    <sheet name="2. Ríomh an Deontais Buiséid" sheetId="4" r:id="rId3"/>
    <sheet name="3. Buiséad Ioncam &amp; Caiteacha" sheetId="1" r:id="rId4"/>
    <sheet name="4. Tionscadal Caipitil" sheetId="5" r:id="rId5"/>
  </sheets>
  <definedNames>
    <definedName name="_xlnm.Print_Area" localSheetId="1">'1. Treoracha'!$A$1:$M$39</definedName>
    <definedName name="_xlnm.Print_Area" localSheetId="3">'3. Buiséad Ioncam &amp; Caiteacha'!$A$2:$F$231</definedName>
    <definedName name="_xlnm.Print_Area" localSheetId="4">'4. Tionscadal Caipitil'!$A$1:$C$33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7" i="1" l="1"/>
  <c r="F209" i="1"/>
  <c r="F182" i="1"/>
  <c r="F152" i="1"/>
  <c r="F103" i="1"/>
  <c r="F87" i="1"/>
  <c r="F76" i="1"/>
  <c r="F45" i="1"/>
  <c r="F218" i="1" l="1"/>
  <c r="F219" i="1"/>
  <c r="D3" i="1" l="1"/>
  <c r="G8" i="4" l="1"/>
  <c r="B2" i="5" l="1"/>
  <c r="C2" i="5"/>
  <c r="B3" i="5"/>
  <c r="C3" i="5"/>
  <c r="C14" i="5"/>
  <c r="C31" i="5"/>
  <c r="B4" i="1"/>
  <c r="E4" i="1"/>
  <c r="D1" i="4"/>
  <c r="D2" i="4"/>
  <c r="D3" i="4"/>
  <c r="E5" i="4"/>
  <c r="B9" i="4"/>
  <c r="E37" i="4"/>
  <c r="G80" i="4" s="1"/>
  <c r="H80" i="4" s="1"/>
  <c r="F13" i="1" s="1"/>
  <c r="E38" i="4"/>
  <c r="E39" i="4"/>
  <c r="G82" i="4" s="1"/>
  <c r="H82" i="4" s="1"/>
  <c r="F11" i="1" s="1"/>
  <c r="E40" i="4"/>
  <c r="G83" i="4" s="1"/>
  <c r="H83" i="4" s="1"/>
  <c r="F12" i="1" s="1"/>
  <c r="E41" i="4"/>
  <c r="G90" i="4" s="1"/>
  <c r="E42" i="4"/>
  <c r="G91" i="4" s="1"/>
  <c r="G57" i="4"/>
  <c r="G58" i="4"/>
  <c r="G59" i="4"/>
  <c r="G60" i="4"/>
  <c r="G61" i="4"/>
  <c r="G62" i="4"/>
  <c r="G63" i="4"/>
  <c r="G64" i="4"/>
  <c r="G65" i="4"/>
  <c r="G66" i="4"/>
  <c r="G67" i="4"/>
  <c r="G68" i="4"/>
  <c r="G69" i="4"/>
  <c r="G70" i="4"/>
  <c r="G71" i="4"/>
  <c r="G72" i="4"/>
  <c r="G73" i="4"/>
  <c r="G74" i="4"/>
  <c r="G75" i="4"/>
  <c r="G76" i="4"/>
  <c r="G77" i="4"/>
  <c r="G78" i="4"/>
  <c r="G81" i="4"/>
  <c r="H81" i="4" s="1"/>
  <c r="F14" i="1" s="1"/>
  <c r="G86" i="4"/>
  <c r="H86" i="4" s="1"/>
  <c r="F16" i="1" s="1"/>
  <c r="G87" i="4"/>
  <c r="H87" i="4" s="1"/>
  <c r="F17" i="1" s="1"/>
  <c r="G92" i="4"/>
  <c r="G94" i="4"/>
  <c r="H94" i="4"/>
  <c r="F8" i="1" s="1"/>
  <c r="G95" i="4"/>
  <c r="H95" i="4" s="1"/>
  <c r="F24" i="1" s="1"/>
  <c r="G96" i="4"/>
  <c r="H96" i="4" s="1"/>
  <c r="F34" i="1" s="1"/>
  <c r="G97" i="4"/>
  <c r="H97" i="4" s="1"/>
  <c r="F35" i="1" s="1"/>
  <c r="F3" i="6"/>
  <c r="F4" i="6"/>
  <c r="F5" i="6"/>
  <c r="F6" i="6"/>
  <c r="F7" i="6"/>
  <c r="F8" i="6"/>
  <c r="F9" i="6"/>
  <c r="F10" i="6"/>
  <c r="F11" i="6"/>
  <c r="F12" i="6"/>
  <c r="F13" i="6"/>
  <c r="F14" i="6"/>
  <c r="F15" i="6"/>
  <c r="F16" i="6"/>
  <c r="F17" i="6"/>
  <c r="F18" i="6"/>
  <c r="F19" i="6"/>
  <c r="F20" i="6"/>
  <c r="F21" i="6"/>
  <c r="F22" i="6"/>
  <c r="F23" i="6"/>
  <c r="F24" i="6"/>
  <c r="F25" i="6"/>
  <c r="F26" i="6"/>
  <c r="F28" i="6"/>
  <c r="F29" i="6"/>
  <c r="C33" i="5" l="1"/>
  <c r="F7" i="4"/>
  <c r="G5" i="4" s="1"/>
  <c r="H93" i="4"/>
  <c r="F9" i="1" s="1"/>
  <c r="G56" i="4" l="1"/>
  <c r="H79" i="4" s="1"/>
  <c r="F7" i="1" s="1"/>
  <c r="F38" i="1" s="1"/>
  <c r="F88" i="1" s="1"/>
  <c r="E7" i="4"/>
  <c r="F220" i="1" l="1"/>
  <c r="H9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 Haugh</author>
  </authors>
  <commentList>
    <comment ref="G5" authorId="0" shapeId="0" xr:uid="{00000000-0006-0000-0200-000001000000}">
      <text>
        <r>
          <rPr>
            <b/>
            <sz val="9"/>
            <color indexed="81"/>
            <rFont val="Tahoma"/>
            <family val="2"/>
          </rPr>
          <t>Tar éis na sonraí go léir a iontráil, dein seiceáil ar na huimhreacha má ta said ’BRÉAGACH’</t>
        </r>
        <r>
          <rPr>
            <sz val="9"/>
            <color indexed="81"/>
            <rFont val="Tahoma"/>
            <family val="2"/>
          </rPr>
          <t xml:space="preserve">
</t>
        </r>
      </text>
    </comment>
    <comment ref="G8" authorId="0" shapeId="0" xr:uid="{00000000-0006-0000-0200-000002000000}">
      <text>
        <r>
          <rPr>
            <b/>
            <sz val="9"/>
            <color indexed="81"/>
            <rFont val="Times New Roman"/>
            <family val="1"/>
          </rPr>
          <t xml:space="preserve">Dein seiceáil ar na huimhreacha ma tá siad ‘BRÉAGACH’
Caithfidh an uimhir seo a bheith cothrom leis an líon iomlán sna catagóirí buí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 Haugh</author>
  </authors>
  <commentList>
    <comment ref="F5" authorId="0" shapeId="0" xr:uid="{00000000-0006-0000-0300-000001000000}">
      <text>
        <r>
          <rPr>
            <b/>
            <sz val="9"/>
            <color indexed="81"/>
            <rFont val="Tahoma"/>
            <family val="2"/>
          </rPr>
          <t>Grey Cells:</t>
        </r>
        <r>
          <rPr>
            <sz val="9"/>
            <color indexed="81"/>
            <rFont val="Tahoma"/>
            <family val="2"/>
          </rPr>
          <t xml:space="preserve">
THE CELLS IN GREY CONTAIN FORMULAE, PLEASE DO NOT TYPE OVER THEM</t>
        </r>
      </text>
    </comment>
  </commentList>
</comments>
</file>

<file path=xl/sharedStrings.xml><?xml version="1.0" encoding="utf-8"?>
<sst xmlns="http://schemas.openxmlformats.org/spreadsheetml/2006/main" count="471" uniqueCount="373">
  <si>
    <t>Total</t>
  </si>
  <si>
    <t xml:space="preserve"> </t>
  </si>
  <si>
    <t>€</t>
  </si>
  <si>
    <t>B.</t>
  </si>
  <si>
    <t>A</t>
  </si>
  <si>
    <t/>
  </si>
  <si>
    <t>Autism Spectrum Disorder</t>
  </si>
  <si>
    <t>Emotional Disturbance</t>
  </si>
  <si>
    <t>Hearing Impairment Grant</t>
  </si>
  <si>
    <t xml:space="preserve">Mild General Learning Disability Mainstream Schools </t>
  </si>
  <si>
    <t>Mild General Learning Disability Mainstream Schools - 12 years plus</t>
  </si>
  <si>
    <t>Out of Control Children</t>
  </si>
  <si>
    <t>Physical Disability</t>
  </si>
  <si>
    <t>Profoundly Deaf Grant</t>
  </si>
  <si>
    <t xml:space="preserve">Severe / Profound Learning Disability </t>
  </si>
  <si>
    <t>Specific Learning Disability Mainstream</t>
  </si>
  <si>
    <t>Specific Learning Disability Mainstream Schools - 12 years plus</t>
  </si>
  <si>
    <t>Specific Speech &amp; Language Disorder</t>
  </si>
  <si>
    <t>Traveller Children</t>
  </si>
  <si>
    <t>Visual Impairment Grant</t>
  </si>
  <si>
    <t xml:space="preserve">Description </t>
  </si>
  <si>
    <t>Type</t>
  </si>
  <si>
    <t xml:space="preserve">Category </t>
  </si>
  <si>
    <t>2015/2016 Rates</t>
  </si>
  <si>
    <t>Income</t>
  </si>
  <si>
    <t>Department of Education &amp; Science Income</t>
  </si>
  <si>
    <t>Mild General Learning Disability Special Schools</t>
  </si>
  <si>
    <t>Mild General Learning Disability Special Schools - 12 years plus</t>
  </si>
  <si>
    <t xml:space="preserve">Moderate General Learning Disability </t>
  </si>
  <si>
    <t>Specific Learning Disability Special Schools</t>
  </si>
  <si>
    <t>Specific Learning Disability Special Schools - 12 years plus</t>
  </si>
  <si>
    <t>Severe Emotional Disturbance</t>
  </si>
  <si>
    <t>Multiple Disabilities</t>
  </si>
  <si>
    <t>Transition Year Students</t>
  </si>
  <si>
    <t>JCSP students</t>
  </si>
  <si>
    <t>Ancillary Service</t>
  </si>
  <si>
    <t>Mainstream Schools Full grant (Minimum 9180, Maximum 76,500)</t>
  </si>
  <si>
    <t>Mainstream Schools Reduced grant ((Minimum 4650, Maximum 38750)</t>
  </si>
  <si>
    <t>Mainstream Rate (Minimum 10,200)</t>
  </si>
  <si>
    <t>No. of students</t>
  </si>
  <si>
    <t>Special School Ancillary Grant (Based on Prior Year)</t>
  </si>
  <si>
    <t>Overall Pupils subject to Mainstream Grants Only</t>
  </si>
  <si>
    <t>Defaults</t>
  </si>
  <si>
    <t xml:space="preserve">                                                                                                                                                                                                                     </t>
  </si>
  <si>
    <t>Buiséad Caipitíochta/Neamhphá</t>
  </si>
  <si>
    <t>Deontas DEIS</t>
  </si>
  <si>
    <t>Deontas um Sheirbhísí Tacaíochta/Tánaisteach do Scoileanna</t>
  </si>
  <si>
    <t>Deontas do Threalamh Oideachais Speisialta</t>
  </si>
  <si>
    <t>Ioncam ó Dheontas na Leabhar</t>
  </si>
  <si>
    <t>Deontas na Scéime Leabhar ar Cíos</t>
  </si>
  <si>
    <t>Deontas na nÁbhar Speisialta</t>
  </si>
  <si>
    <t>Deontas Chlár Scoile an Teastais Shóisearaigh</t>
  </si>
  <si>
    <t>Deontas Idirbhliana</t>
  </si>
  <si>
    <t>Deontas na hArdteistiméireachta Feidhmí</t>
  </si>
  <si>
    <t>Deontas TFC Neamhchaipitiúil</t>
  </si>
  <si>
    <t>Ioncam ciste Scoil Shármhaitheasa</t>
  </si>
  <si>
    <t>Deontas le haghaidh Mionoibreacha Neamhchaipitiúla</t>
  </si>
  <si>
    <t>Ioncam Sealadach Deontas Cóiríochta</t>
  </si>
  <si>
    <t>Ioncam ó Dheontais Eile Neamhchaipitiúla ón ROS</t>
  </si>
  <si>
    <t>Deontas le haghaidh Trialacha Caighdeánaithe</t>
  </si>
  <si>
    <t>Deontas do Sholáthar Mhí Iúil</t>
  </si>
  <si>
    <t>Deontas le haghaidh Tionlaiceoirí Bus</t>
  </si>
  <si>
    <t>Ioncam ón Roinn Leanaí agus Gnóthaí Óige</t>
  </si>
  <si>
    <t>Deontas le haghaidh Béilí Scoile ón RGFCS</t>
  </si>
  <si>
    <t>Ioncam Erasmus</t>
  </si>
  <si>
    <t>Maoiniú ó FSS</t>
  </si>
  <si>
    <t xml:space="preserve"> Maoiniú Eile ón Stát</t>
  </si>
  <si>
    <t>Táillí Oideachais</t>
  </si>
  <si>
    <t>Ioncam Idirbhliana</t>
  </si>
  <si>
    <t>Ioncam ó Scéim na Leabhar ar Cíos</t>
  </si>
  <si>
    <t>Ioncam ó Leabhair Seomra Ranga</t>
  </si>
  <si>
    <t>Ioncam Cíosa ó Áiseanna a Ligean ar Fhruiliú</t>
  </si>
  <si>
    <t>Ioncam ó Thaisceadáin</t>
  </si>
  <si>
    <t>Ioncam ó Dhialanna agus Bliainirisí</t>
  </si>
  <si>
    <t>Táillí Riaracháin Scoile</t>
  </si>
  <si>
    <t>Ioncam ó Oideachas d'Aosaigh</t>
  </si>
  <si>
    <t>Ioncam ó Cheaintíní</t>
  </si>
  <si>
    <t>Ioncam ó Shiopaí Milseán</t>
  </si>
  <si>
    <t>Ioncam ó Éidí Scoile</t>
  </si>
  <si>
    <t>Ioncam um Reiligiún/Éiteas</t>
  </si>
  <si>
    <t>Ioncam ó Chlub Staidéir/Staidéar Iarscoile</t>
  </si>
  <si>
    <t>Ioncam ó Chluichí</t>
  </si>
  <si>
    <t>Ioncam ón Bhusanna</t>
  </si>
  <si>
    <t>Ioncam ó Cheoldrámaí/Drámaí Scoile</t>
  </si>
  <si>
    <t>Ioncam ó Thurais Scoile</t>
  </si>
  <si>
    <t>Ioncam ó Shnámh Scoile</t>
  </si>
  <si>
    <t>Ioncam ó Árachas Daltaí</t>
  </si>
  <si>
    <t>Ioncam Réamhscoile</t>
  </si>
  <si>
    <t>Ioncam In-Aisíoctha</t>
  </si>
  <si>
    <t>Ioncam Eile arna Ghiniúint ag an Scoil</t>
  </si>
  <si>
    <t>Ioncam ó Ealaíona agus Ceardaíocht Scoile</t>
  </si>
  <si>
    <t>Ioncam ó Rince Gaelach Scoile</t>
  </si>
  <si>
    <t>Tiomsú Airgid Srianta Scoile (Neamhchaipitiúil)</t>
  </si>
  <si>
    <t>Tiomsú Airgid Neamhshrianta Scoile (Neamhchaipitiúil)</t>
  </si>
  <si>
    <t>Lascainí Tugtha</t>
  </si>
  <si>
    <t>Ranníocaíochtaí Saorálacha</t>
  </si>
  <si>
    <t>Ioncam ó Chumann na dTuismitheoirí</t>
  </si>
  <si>
    <t>Ioncam ó Éilimh Árachais</t>
  </si>
  <si>
    <t>Ús Bainc a Fuarthas</t>
  </si>
  <si>
    <t>Amúchadh ar Dheontais</t>
  </si>
  <si>
    <t>Ioncam Eile</t>
  </si>
  <si>
    <t>Ioncam Ainmnithe (Neamhchaipitiúil)</t>
  </si>
  <si>
    <t>Tiomsú Airgid Srianta Seachtrach (Neamhchaipitiúil)</t>
  </si>
  <si>
    <t>Tiomsú Airgid Neamhshrianta Seachtrach (Neamhchaipitiúil)</t>
  </si>
  <si>
    <t>Costas Múinteoirí Ionaid</t>
  </si>
  <si>
    <t>Costas Múinteoirí a Íoctar go Príobháideach</t>
  </si>
  <si>
    <t>Costas Tuarastail Maoirseachta agus Ionadaíochta</t>
  </si>
  <si>
    <t>Costas Tuarastail Aosoideachais</t>
  </si>
  <si>
    <t>Costas Tuarastail Staidéir Scoile/Club Staidéir</t>
  </si>
  <si>
    <t>Costas Tuarastal do Thionlaiceoirí Bus</t>
  </si>
  <si>
    <t>Costas Áiseanna Teagaisc</t>
  </si>
  <si>
    <t>Costas um Reiligiún/Éiteas</t>
  </si>
  <si>
    <t>Ríomhairí neamhchaipitil / Costas TFC</t>
  </si>
  <si>
    <t>Costas d’Ábhair Eile</t>
  </si>
  <si>
    <t>Costas don Ardteistiméireacht Fheidhmeach</t>
  </si>
  <si>
    <t>Costas do Ghairmchlár na hArdteistiméireachta</t>
  </si>
  <si>
    <t>Costas Idirbhliana</t>
  </si>
  <si>
    <t>Costas Tacaíochta Foghlama</t>
  </si>
  <si>
    <t>Costas Inseirbhíse agus Oiliúna Múinteoirí</t>
  </si>
  <si>
    <t>Costas Leabharlainne</t>
  </si>
  <si>
    <t>Costas Corpoideachais</t>
  </si>
  <si>
    <t>Costas Cluichí (gan taisteal san áireamh)</t>
  </si>
  <si>
    <t>Costas Taistil go Cluichí</t>
  </si>
  <si>
    <t>Costas Fruilithe Busanna</t>
  </si>
  <si>
    <t>Costas Turas Scoile</t>
  </si>
  <si>
    <t>Costas Ceoldráma/Dráma Scoile</t>
  </si>
  <si>
    <t>Costas Faoin Deontas Leabhar</t>
  </si>
  <si>
    <t>Costas Faoin Scéim Leabhar ar Cíos</t>
  </si>
  <si>
    <t>Costas Leabhar Seomra Ranga</t>
  </si>
  <si>
    <t>Costas Bliainirisí/Dialanna Scoile</t>
  </si>
  <si>
    <t>Costas Trófaithe agus Duaiseanna</t>
  </si>
  <si>
    <t>Costas Éidí</t>
  </si>
  <si>
    <t>Costas na Teagmhála idir an Baile agus an Scoil</t>
  </si>
  <si>
    <t>Costas Ciste Scoil Shármhaitheasa</t>
  </si>
  <si>
    <t>Costas Eile Oideachais</t>
  </si>
  <si>
    <t>Costas Gníomhaíochtaí na Roinne Leanaí agus Gnóthaí Óige</t>
  </si>
  <si>
    <t>Deontais RGFCS - Costas faoin Deontas Béilí Scoile</t>
  </si>
  <si>
    <t>Costas Erasmus</t>
  </si>
  <si>
    <t>Costas faoi Dheontais Eile ROS Neamhchaipitiúil</t>
  </si>
  <si>
    <t>Costas Árachais Daltaí</t>
  </si>
  <si>
    <t>Costas Trialacha Caighdeánaithe</t>
  </si>
  <si>
    <t>Caiteachas Ainmnithe (Neamhchaipitiúil)</t>
  </si>
  <si>
    <t>Costas Trealaimh Oideachais Speisialta  (Neamhchaipitiúil)</t>
  </si>
  <si>
    <t>Costas Rincí Gaelacha Scoile</t>
  </si>
  <si>
    <t>Costas Snámha Scoile</t>
  </si>
  <si>
    <t>Costais a bhaineann le Tiomsú Airgid Srianta Scoile (Neamhchaipitiúil)</t>
  </si>
  <si>
    <t>Costais a bhaineann le Tiomsú Airgid Srianta Seachtrach (Neamhchaipitiúil)</t>
  </si>
  <si>
    <t>Costais a bhaineann le Tiomsú Airgid Neamhshrianta Seachtrach (Neamhchaipitiúil)</t>
  </si>
  <si>
    <t>Costais a bhaineann le Tiomsú Airgid Neamhshrianta Scoile (Neamhchaipitiúil)</t>
  </si>
  <si>
    <t>Costas Réamhscoile</t>
  </si>
  <si>
    <t>Costas Phá na bhFeighlithe</t>
  </si>
  <si>
    <t>Costas Pinsin na bhFeighlithe</t>
  </si>
  <si>
    <t>Costas Pá na nGlantóirí</t>
  </si>
  <si>
    <t>Costas Pinsin na nGlantóirí</t>
  </si>
  <si>
    <t>Costas Glantóirí ar Conradh</t>
  </si>
  <si>
    <t>Costas Ábhar Glantacháin</t>
  </si>
  <si>
    <t>Deisiúcháin d’Fhoirgnimh agus Tailte</t>
  </si>
  <si>
    <t>Costas faoin Deontas le haghaidh Mionoibreacha (Neamhchaipitiúil)</t>
  </si>
  <si>
    <t>Costas Deisiúcháin ar Throscán, Feisteas agus Trealamh</t>
  </si>
  <si>
    <t>Costas Slándála</t>
  </si>
  <si>
    <t>Costas Árachais</t>
  </si>
  <si>
    <t>Costas Téimh</t>
  </si>
  <si>
    <t>Costas Soilse agus Cumhachta</t>
  </si>
  <si>
    <t>Costas Cíos Cóiríochta Sealadaí</t>
  </si>
  <si>
    <t>Costas le Haghaidh Costais Cíosa Eile</t>
  </si>
  <si>
    <t>Costas Rátaí Uisce agus Bruscair</t>
  </si>
  <si>
    <t>Deisiúcháin ar Ionaid Spóirt</t>
  </si>
  <si>
    <t>Costas na Táille Ceadúnais don Phátrún/Iontaobhaí</t>
  </si>
  <si>
    <t>Costas Deisiúcháin agus Cothabhála Eile</t>
  </si>
  <si>
    <t>Costas Pá Oifigeach Cléireachais/Rúnaíochta</t>
  </si>
  <si>
    <t>Costas Pinsin Oifigeach Cléireachais/Rúnaíochta</t>
  </si>
  <si>
    <t>Costas Earcaíochta</t>
  </si>
  <si>
    <t>Costas Fógraíochta / Caidrimh Phoiblí</t>
  </si>
  <si>
    <t>Costas Postais</t>
  </si>
  <si>
    <t>Costas Fóin</t>
  </si>
  <si>
    <t>Costas Clódóireachta agus Páipéarachais</t>
  </si>
  <si>
    <t>Costas Fótachóipeála</t>
  </si>
  <si>
    <t>Costas Trealaimh (Neamhchaipitiúil)</t>
  </si>
  <si>
    <t>Costas Trealamh Ríomhaireachta (Neamhchaipitiúil)</t>
  </si>
  <si>
    <t>Costas Cuntasaíochta / Iniúchóireachta</t>
  </si>
  <si>
    <t>Costas Táillí Gairmiúla Eile</t>
  </si>
  <si>
    <t>Costas Taistil agus Cothaithe</t>
  </si>
  <si>
    <t>Costais an Phríomhoide</t>
  </si>
  <si>
    <t>Costas an Bhoird Bainistíocha</t>
  </si>
  <si>
    <t>Costas na Síntiús Bliantúil</t>
  </si>
  <si>
    <t>Costas an Chórais Riaracháin Inscoile</t>
  </si>
  <si>
    <t>Bogearraí Cúntasaíochta / Costas Bogearraí Párolla</t>
  </si>
  <si>
    <t>Tabhartais do Charthanais</t>
  </si>
  <si>
    <t>Costas Leighis agus Garchabhrach</t>
  </si>
  <si>
    <t>Costais an tSeomra Foirne</t>
  </si>
  <si>
    <t>Costas Fáilteachais</t>
  </si>
  <si>
    <t>Costas Siopaí Milseán</t>
  </si>
  <si>
    <t>Costais Eile Riaracháin</t>
  </si>
  <si>
    <t>Costais Léasaithe</t>
  </si>
  <si>
    <t>Costas Táillí Iasachta</t>
  </si>
  <si>
    <t>Costas Úis Bainc</t>
  </si>
  <si>
    <t>Costas Táillí Bainc</t>
  </si>
  <si>
    <t>Costais In-Aisíoctha</t>
  </si>
  <si>
    <t>Lascainí Faighte</t>
  </si>
  <si>
    <r>
      <rPr>
        <b/>
        <sz val="14"/>
        <color indexed="8"/>
        <rFont val="Times New Roman"/>
        <family val="1"/>
      </rPr>
      <t>TREORACHA:</t>
    </r>
  </si>
  <si>
    <r>
      <rPr>
        <b/>
        <u/>
        <sz val="14"/>
        <color indexed="8"/>
        <rFont val="Times New Roman"/>
        <family val="1"/>
      </rPr>
      <t>Cén Chaoi Teimpléid Bhuiséid a Úsáid</t>
    </r>
  </si>
  <si>
    <r>
      <rPr>
        <b/>
        <sz val="12"/>
        <color indexed="8"/>
        <rFont val="Times New Roman"/>
        <family val="1"/>
      </rPr>
      <t>Líon na nDaltaí</t>
    </r>
  </si>
  <si>
    <r>
      <rPr>
        <b/>
        <sz val="12"/>
        <color indexed="8"/>
        <rFont val="Times New Roman"/>
        <family val="1"/>
      </rPr>
      <t>Nóta A</t>
    </r>
  </si>
  <si>
    <t>Ríomh an Deontais Buiséid</t>
  </si>
  <si>
    <t>COMHLÁNAIGH NA BOSCAÍ GLASA</t>
  </si>
  <si>
    <t xml:space="preserve">Bliain Bhuiseid na Scoile: </t>
  </si>
  <si>
    <t>Ainm na scoile:</t>
  </si>
  <si>
    <t>Uimhir Rolla:</t>
  </si>
  <si>
    <r>
      <rPr>
        <b/>
        <sz val="12"/>
        <color indexed="8"/>
        <rFont val="Times New Roman"/>
        <family val="1"/>
      </rPr>
      <t>Líon Foriomlán na nDaltaí atá Rollaithe</t>
    </r>
  </si>
  <si>
    <r>
      <rPr>
        <b/>
        <sz val="12"/>
        <color indexed="8"/>
        <rFont val="Times New Roman"/>
        <family val="1"/>
      </rPr>
      <t>Deontas i gcomhair Lagú Radhairc</t>
    </r>
  </si>
  <si>
    <r>
      <rPr>
        <b/>
        <sz val="12"/>
        <color indexed="8"/>
        <rFont val="Times New Roman"/>
        <family val="1"/>
      </rPr>
      <t>Deontas i gcomhair Lagú Éisteachta</t>
    </r>
  </si>
  <si>
    <r>
      <rPr>
        <b/>
        <sz val="12"/>
        <color indexed="8"/>
        <rFont val="Times New Roman"/>
        <family val="1"/>
      </rPr>
      <t>Deontas i gcomhair Daoine atá Bodhar Amach is Amach</t>
    </r>
  </si>
  <si>
    <r>
      <rPr>
        <b/>
        <sz val="12"/>
        <color indexed="8"/>
        <rFont val="Times New Roman"/>
        <family val="1"/>
      </rPr>
      <t xml:space="preserve">Míchumas foghlama ginearálta éadrom - scoileanna lárshrutha </t>
    </r>
  </si>
  <si>
    <r>
      <rPr>
        <b/>
        <sz val="12"/>
        <color indexed="8"/>
        <rFont val="Times New Roman"/>
        <family val="1"/>
      </rPr>
      <t>Míchumas foghlama ginearálta éadrom - scoileanna lárshrutha - os cionn 12 bhliain d’aois</t>
    </r>
  </si>
  <si>
    <r>
      <rPr>
        <b/>
        <sz val="12"/>
        <color indexed="8"/>
        <rFont val="Times New Roman"/>
        <family val="1"/>
      </rPr>
      <t>Míchumas foghlama ginearálta éadrom - scoileanna speisialta</t>
    </r>
  </si>
  <si>
    <r>
      <rPr>
        <b/>
        <sz val="12"/>
        <color indexed="8"/>
        <rFont val="Times New Roman"/>
        <family val="1"/>
      </rPr>
      <t>Míchumas foghlama ginearálta éadrom - scoileanna speisialta - os cionn 12 bhliain d’aois</t>
    </r>
  </si>
  <si>
    <r>
      <rPr>
        <b/>
        <sz val="12"/>
        <color indexed="8"/>
        <rFont val="Times New Roman"/>
        <family val="1"/>
      </rPr>
      <t xml:space="preserve">Míchumas Foghlama Ginearálta Meánach </t>
    </r>
  </si>
  <si>
    <r>
      <rPr>
        <b/>
        <sz val="12"/>
        <color indexed="8"/>
        <rFont val="Times New Roman"/>
        <family val="1"/>
      </rPr>
      <t xml:space="preserve">Dian-Mhíchumas Foghlama </t>
    </r>
  </si>
  <si>
    <r>
      <rPr>
        <b/>
        <sz val="12"/>
        <color indexed="8"/>
        <rFont val="Times New Roman"/>
        <family val="1"/>
      </rPr>
      <t>Sain-mhíchumas foghlama - scoileanna lárshrutha</t>
    </r>
  </si>
  <si>
    <r>
      <rPr>
        <b/>
        <sz val="12"/>
        <color indexed="8"/>
        <rFont val="Times New Roman"/>
        <family val="1"/>
      </rPr>
      <t>Sain-mhíchumas foghlama - scoileanna lárshrutha - os cionn 12 bhliain d’aois</t>
    </r>
  </si>
  <si>
    <r>
      <rPr>
        <b/>
        <sz val="12"/>
        <color indexed="8"/>
        <rFont val="Times New Roman"/>
        <family val="1"/>
      </rPr>
      <t>Sain-mhíchumas foghlama - scoileanna speisialta</t>
    </r>
  </si>
  <si>
    <r>
      <rPr>
        <b/>
        <sz val="12"/>
        <color indexed="8"/>
        <rFont val="Times New Roman"/>
        <family val="1"/>
      </rPr>
      <t>Sain-mhíchumas foghlama - scoileanna speisialta - os cionn 12 bhliain d’aois</t>
    </r>
  </si>
  <si>
    <r>
      <rPr>
        <b/>
        <sz val="12"/>
        <color indexed="8"/>
        <rFont val="Times New Roman"/>
        <family val="1"/>
      </rPr>
      <t>Corraíl Mhothúchánach</t>
    </r>
  </si>
  <si>
    <r>
      <rPr>
        <b/>
        <sz val="12"/>
        <color indexed="8"/>
        <rFont val="Times New Roman"/>
        <family val="1"/>
      </rPr>
      <t>Dianchorraíl Mhothúchánach</t>
    </r>
  </si>
  <si>
    <r>
      <rPr>
        <b/>
        <sz val="12"/>
        <color indexed="8"/>
        <rFont val="Times New Roman"/>
        <family val="1"/>
      </rPr>
      <t>Míchumas Fisiceach</t>
    </r>
  </si>
  <si>
    <r>
      <rPr>
        <b/>
        <sz val="12"/>
        <color indexed="8"/>
        <rFont val="Times New Roman"/>
        <family val="1"/>
      </rPr>
      <t>Neamhord de chuid Speictream an Uathachais</t>
    </r>
  </si>
  <si>
    <r>
      <rPr>
        <b/>
        <sz val="12"/>
        <color indexed="8"/>
        <rFont val="Times New Roman"/>
        <family val="1"/>
      </rPr>
      <t>Sain-neamhord urlabhra agus teanga</t>
    </r>
  </si>
  <si>
    <r>
      <rPr>
        <b/>
        <sz val="12"/>
        <color indexed="8"/>
        <rFont val="Times New Roman"/>
        <family val="1"/>
      </rPr>
      <t>Níos mó ná aon chineál míchumais amháin</t>
    </r>
  </si>
  <si>
    <r>
      <rPr>
        <b/>
        <sz val="12"/>
        <color indexed="8"/>
        <rFont val="Times New Roman"/>
        <family val="1"/>
      </rPr>
      <t>EILE</t>
    </r>
  </si>
  <si>
    <t>As smacht</t>
  </si>
  <si>
    <t>ASD Idirghabháil luath</t>
  </si>
  <si>
    <r>
      <rPr>
        <b/>
        <sz val="12"/>
        <color indexed="8"/>
        <rFont val="Times New Roman"/>
        <family val="1"/>
      </rPr>
      <t>Daltaí Idirbhliana</t>
    </r>
  </si>
  <si>
    <r>
      <rPr>
        <b/>
        <sz val="12"/>
        <color indexed="8"/>
        <rFont val="Times New Roman"/>
        <family val="1"/>
      </rPr>
      <t>Daltaí CSTS</t>
    </r>
  </si>
  <si>
    <r>
      <rPr>
        <b/>
        <sz val="12"/>
        <color indexed="8"/>
        <rFont val="Times New Roman"/>
        <family val="1"/>
      </rPr>
      <t>Scéim DEIS um Leabhair a Ligean ar Cíos/ar Iasacht</t>
    </r>
  </si>
  <si>
    <r>
      <rPr>
        <b/>
        <sz val="12"/>
        <color indexed="8"/>
        <rFont val="Times New Roman"/>
        <family val="1"/>
      </rPr>
      <t>Scéim um Leabhair a Ligean ar Cíos/ar Iasacht nach mbaineann le DEIS</t>
    </r>
  </si>
  <si>
    <r>
      <rPr>
        <b/>
        <sz val="12"/>
        <color indexed="8"/>
        <rFont val="Times New Roman"/>
        <family val="1"/>
      </rPr>
      <t>Deontas Leabhar Scoile DEIS</t>
    </r>
  </si>
  <si>
    <r>
      <rPr>
        <b/>
        <sz val="12"/>
        <color indexed="8"/>
        <rFont val="Times New Roman"/>
        <family val="1"/>
      </rPr>
      <t>Deontas Leabhar Scoile nach mbaineann le DEIS</t>
    </r>
  </si>
  <si>
    <r>
      <rPr>
        <b/>
        <sz val="12"/>
        <color indexed="8"/>
        <rFont val="Times New Roman"/>
        <family val="1"/>
      </rPr>
      <t>Fodheontas do Scoil Speisialta (€ Suim) (Bunaithe ar an mBliain Roimhe)</t>
    </r>
  </si>
  <si>
    <r>
      <rPr>
        <b/>
        <sz val="12"/>
        <color indexed="8"/>
        <rFont val="Times New Roman"/>
        <family val="1"/>
      </rPr>
      <t>Maoiniú DEIS (€ Suim) (Bunaithe ar an mBliain Roimhe)</t>
    </r>
  </si>
  <si>
    <r>
      <rPr>
        <b/>
        <sz val="12"/>
        <color indexed="8"/>
        <rFont val="Times New Roman"/>
        <family val="1"/>
      </rPr>
      <t>Deontas i gcomhair Mionoibreacha - Neamhchaipitiúil (€ Suim)</t>
    </r>
  </si>
  <si>
    <r>
      <rPr>
        <b/>
        <sz val="12"/>
        <color indexed="8"/>
        <rFont val="Times New Roman"/>
        <family val="1"/>
      </rPr>
      <t>Deontais Eile nach Deontais Chaipitil ón ROS (€ Suim)</t>
    </r>
  </si>
  <si>
    <r>
      <rPr>
        <b/>
        <sz val="12"/>
        <color indexed="8"/>
        <rFont val="Times New Roman"/>
        <family val="1"/>
      </rPr>
      <t>Deontas i gcomhair Trialacha Caighdeánaithe (€ Suim)</t>
    </r>
  </si>
  <si>
    <r>
      <rPr>
        <b/>
        <i/>
        <sz val="12"/>
        <color indexed="8"/>
        <rFont val="Times New Roman"/>
        <family val="1"/>
      </rPr>
      <t xml:space="preserve">Téigh ar aghaidh chuig Táb 2. Buiséad Ioncaim agus Caiteachais </t>
    </r>
  </si>
  <si>
    <r>
      <rPr>
        <sz val="12"/>
        <color indexed="8"/>
        <rFont val="Times New Roman"/>
        <family val="1"/>
      </rPr>
      <t>Gach dalta atá rollaithe</t>
    </r>
  </si>
  <si>
    <r>
      <rPr>
        <sz val="12"/>
        <color indexed="8"/>
        <rFont val="Times New Roman"/>
        <family val="1"/>
      </rPr>
      <t>Ná cuir isteach ach amháin mura bhfuil an Deontas Iomlán á éileamh agat</t>
    </r>
  </si>
  <si>
    <r>
      <rPr>
        <sz val="12"/>
        <color indexed="8"/>
        <rFont val="Times New Roman"/>
        <family val="1"/>
      </rPr>
      <t>Cuir Isteach Suim Airgid</t>
    </r>
  </si>
  <si>
    <t>MÁ THEASTAÍONN TUILLEADH CÚNAIMH UAIT, TÉIGH CHUIG WWW.FSSU.IE/TEMPLATES LE TEACHT AR THREORACHA MIONSONRAITHE NÓ CUIR GLAO ORAINN AR 01-9104020</t>
  </si>
  <si>
    <r>
      <rPr>
        <sz val="10"/>
        <color indexed="8"/>
        <rFont val="Times New Roman"/>
        <family val="1"/>
      </rPr>
      <t>NÁ DÉAN DEARMAD DO CHUID OIBRE A CHÚLTACÚ GACH UAIR A ÚSÁIDEANN TÚ AN SCARBHILEOG SEO! IS FÉIDIR Í A CHÚLTACÚ CHUIG GLÉAS SEACHTRACH NÓ CHUIG FREASTALAÍ</t>
    </r>
  </si>
  <si>
    <r>
      <rPr>
        <sz val="12"/>
        <color indexed="8"/>
        <rFont val="Times New Roman"/>
        <family val="1"/>
      </rPr>
      <t>N.B. Nuair atá an dath seo ar chill, ná scríobh os a cionn toisc go bhfuil foirmle inti</t>
    </r>
  </si>
  <si>
    <r>
      <rPr>
        <b/>
        <sz val="12"/>
        <color indexed="8"/>
        <rFont val="Times New Roman"/>
        <family val="1"/>
      </rPr>
      <t>Caipitíocht</t>
    </r>
  </si>
  <si>
    <r>
      <rPr>
        <b/>
        <sz val="12"/>
        <color indexed="8"/>
        <rFont val="Times New Roman"/>
        <family val="1"/>
      </rPr>
      <t>Ráta in aghaidh an dalta</t>
    </r>
  </si>
  <si>
    <t>Líon Foriomlán na nDaltaí faoi réir Deontais Phríomhshrutha Amháin 2020/2021</t>
  </si>
  <si>
    <r>
      <rPr>
        <b/>
        <sz val="12"/>
        <color indexed="8"/>
        <rFont val="Times New Roman"/>
        <family val="1"/>
      </rPr>
      <t>Fosheirbhís</t>
    </r>
  </si>
  <si>
    <t>IONCAM</t>
  </si>
  <si>
    <t>Nóta</t>
  </si>
  <si>
    <t xml:space="preserve">Ioncam ón Roinn Oideachais &amp; Scilleanna </t>
  </si>
  <si>
    <t>IOMLÁN AN IONCAIM ÓN ROS</t>
  </si>
  <si>
    <t>IONCAM EILE ÓN STÁT</t>
  </si>
  <si>
    <t>IOMLÁN AN IONCAIM A GHINEANN AN SCOIL</t>
  </si>
  <si>
    <t>IONCAM EILE</t>
  </si>
  <si>
    <t>IOMLÁN AN IONCAIM EILE</t>
  </si>
  <si>
    <t>IOMLÁN AN IONCAIM</t>
  </si>
  <si>
    <r>
      <rPr>
        <b/>
        <i/>
        <sz val="12"/>
        <color indexed="8"/>
        <rFont val="Times New Roman"/>
        <family val="1"/>
      </rPr>
      <t>CAITEACHAS</t>
    </r>
  </si>
  <si>
    <r>
      <rPr>
        <b/>
        <sz val="12"/>
        <color indexed="8"/>
        <rFont val="Times New Roman"/>
        <family val="1"/>
      </rPr>
      <t>Tuarastail Oideachais</t>
    </r>
  </si>
  <si>
    <r>
      <rPr>
        <b/>
        <sz val="12"/>
        <color indexed="8"/>
        <rFont val="Times New Roman"/>
        <family val="1"/>
      </rPr>
      <t>Iomlán na gCostas Tuarastail Oideachais</t>
    </r>
  </si>
  <si>
    <r>
      <rPr>
        <b/>
        <sz val="12"/>
        <color indexed="8"/>
        <rFont val="Times New Roman"/>
        <family val="1"/>
      </rPr>
      <t>Oideachas - Eile</t>
    </r>
  </si>
  <si>
    <r>
      <rPr>
        <b/>
        <sz val="12"/>
        <color indexed="8"/>
        <rFont val="Times New Roman"/>
        <family val="1"/>
      </rPr>
      <t>Iomlán na gCostas Oideachais - Eile</t>
    </r>
  </si>
  <si>
    <r>
      <rPr>
        <b/>
        <sz val="12"/>
        <color indexed="8"/>
        <rFont val="Times New Roman"/>
        <family val="1"/>
      </rPr>
      <t>Deisiúcháin, Cothabháil agus Bunú</t>
    </r>
  </si>
  <si>
    <r>
      <rPr>
        <b/>
        <sz val="12"/>
        <color indexed="8"/>
        <rFont val="Times New Roman"/>
        <family val="1"/>
      </rPr>
      <t>Iomlán na gCostas Deisiúcháin, Cothabhála agus Bunaithe</t>
    </r>
  </si>
  <si>
    <r>
      <rPr>
        <b/>
        <sz val="12"/>
        <color indexed="8"/>
        <rFont val="Times New Roman"/>
        <family val="1"/>
      </rPr>
      <t>Riarachán</t>
    </r>
  </si>
  <si>
    <r>
      <rPr>
        <b/>
        <sz val="12"/>
        <color indexed="8"/>
        <rFont val="Times New Roman"/>
        <family val="1"/>
      </rPr>
      <t>Iomlán na gCostas Riaracháin</t>
    </r>
  </si>
  <si>
    <r>
      <rPr>
        <b/>
        <sz val="12"/>
        <color indexed="8"/>
        <rFont val="Times New Roman"/>
        <family val="1"/>
      </rPr>
      <t>Cúrsaí airgeadais</t>
    </r>
  </si>
  <si>
    <r>
      <rPr>
        <b/>
        <sz val="12"/>
        <color indexed="8"/>
        <rFont val="Times New Roman"/>
        <family val="1"/>
      </rPr>
      <t>Iomlán na gCostas Airgeadais</t>
    </r>
  </si>
  <si>
    <r>
      <rPr>
        <b/>
        <sz val="12"/>
        <color indexed="8"/>
        <rFont val="Times New Roman"/>
        <family val="1"/>
      </rPr>
      <t>Caiteachas Teagmhasach 5%</t>
    </r>
  </si>
  <si>
    <r>
      <rPr>
        <b/>
        <sz val="12"/>
        <color indexed="8"/>
        <rFont val="Times New Roman"/>
        <family val="1"/>
      </rPr>
      <t>IOMLÁN AN CHAITEACHAIS</t>
    </r>
  </si>
  <si>
    <r>
      <rPr>
        <b/>
        <sz val="12"/>
        <color indexed="8"/>
        <rFont val="Times New Roman"/>
        <family val="1"/>
      </rPr>
      <t>BARRACHAS/ (EASNAMH)</t>
    </r>
  </si>
  <si>
    <r>
      <rPr>
        <b/>
        <sz val="14"/>
        <color indexed="8"/>
        <rFont val="Times New Roman"/>
        <family val="1"/>
      </rPr>
      <t>Tionscadal Caipitil (nuair is iomchuí, m.sh. Tionscadal Tógála, TF)</t>
    </r>
  </si>
  <si>
    <t>Maoiniú don Chaiteachas Caipitil:</t>
  </si>
  <si>
    <r>
      <rPr>
        <b/>
        <sz val="12"/>
        <color indexed="8"/>
        <rFont val="Times New Roman"/>
        <family val="1"/>
      </rPr>
      <t>Ranníocaíocht na bPátrún/(na nIontaobhaoithe, nuair is infheidhme)</t>
    </r>
  </si>
  <si>
    <r>
      <rPr>
        <b/>
        <sz val="12"/>
        <color indexed="8"/>
        <rFont val="Times New Roman"/>
        <family val="1"/>
      </rPr>
      <t>Tiomsú Airgid</t>
    </r>
  </si>
  <si>
    <r>
      <rPr>
        <b/>
        <sz val="12"/>
        <color indexed="8"/>
        <rFont val="Times New Roman"/>
        <family val="1"/>
      </rPr>
      <t>Eile</t>
    </r>
  </si>
  <si>
    <r>
      <rPr>
        <b/>
        <sz val="12"/>
        <color indexed="8"/>
        <rFont val="Times New Roman"/>
        <family val="1"/>
      </rPr>
      <t>Ranníocaíocht na Scoile</t>
    </r>
  </si>
  <si>
    <r>
      <rPr>
        <b/>
        <sz val="12"/>
        <color indexed="8"/>
        <rFont val="Times New Roman"/>
        <family val="1"/>
      </rPr>
      <t>Ranníocaíocht na dTuismitheoirí.</t>
    </r>
  </si>
  <si>
    <r>
      <rPr>
        <b/>
        <sz val="12"/>
        <color indexed="8"/>
        <rFont val="Times New Roman"/>
        <family val="1"/>
      </rPr>
      <t>Iomlán an Mhaoinithe Caipitil                                                        B</t>
    </r>
  </si>
  <si>
    <r>
      <rPr>
        <b/>
        <sz val="12"/>
        <color indexed="8"/>
        <rFont val="Times New Roman"/>
        <family val="1"/>
      </rPr>
      <t>Barrachas (Easnamh)   B-A</t>
    </r>
  </si>
  <si>
    <t xml:space="preserve">  Foirgnimh nua, síntí, athchóiriú mór (Sonraigh)</t>
  </si>
  <si>
    <r>
      <t xml:space="preserve">  </t>
    </r>
    <r>
      <rPr>
        <b/>
        <sz val="12"/>
        <color indexed="8"/>
        <rFont val="Times New Roman"/>
        <family val="1"/>
      </rPr>
      <t>Troscán, Feisteas agus Trealamh (Sonraigh)</t>
    </r>
  </si>
  <si>
    <r>
      <t xml:space="preserve">  </t>
    </r>
    <r>
      <rPr>
        <b/>
        <sz val="12"/>
        <color indexed="8"/>
        <rFont val="Times New Roman"/>
        <family val="1"/>
      </rPr>
      <t>Trealamh Ríomhaireachta  (Sonraigh)</t>
    </r>
  </si>
  <si>
    <t xml:space="preserve">                                                          Buiséad Ioncaim agus Caiteachais</t>
  </si>
  <si>
    <r>
      <rPr>
        <b/>
        <sz val="12"/>
        <color indexed="8"/>
        <rFont val="Times New Roman"/>
        <family val="1"/>
      </rPr>
      <t>Costas Measta</t>
    </r>
  </si>
  <si>
    <r>
      <rPr>
        <b/>
        <sz val="12"/>
        <color indexed="8"/>
        <rFont val="Times New Roman"/>
        <family val="1"/>
      </rPr>
      <t>Caiteachas Caipitil atá Beartaithe:</t>
    </r>
  </si>
  <si>
    <r>
      <rPr>
        <b/>
        <sz val="12"/>
        <color indexed="8"/>
        <rFont val="Times New Roman"/>
        <family val="1"/>
      </rPr>
      <t>Iomlán an Chaiteachais Caipitil                                                 A</t>
    </r>
  </si>
  <si>
    <t>IOMLÁN AN IONCAIM EILE ÓN STÁT</t>
  </si>
  <si>
    <t>IONCAM A GHINEANN AN SCOIL</t>
  </si>
  <si>
    <r>
      <rPr>
        <b/>
        <sz val="12"/>
        <color indexed="8"/>
        <rFont val="Times New Roman"/>
        <family val="1"/>
      </rPr>
      <t>Deontais ón Roinn Oideachais agus Scileanna</t>
    </r>
  </si>
  <si>
    <r>
      <rPr>
        <b/>
        <u/>
        <sz val="12"/>
        <color indexed="8"/>
        <rFont val="Times New Roman"/>
        <family val="1"/>
      </rPr>
      <t xml:space="preserve">Tionscadal Caipitil  </t>
    </r>
  </si>
  <si>
    <t>IOMLÁN NA nDEONTAS</t>
  </si>
  <si>
    <r>
      <rPr>
        <b/>
        <sz val="12"/>
        <color indexed="8"/>
        <rFont val="Times New Roman"/>
        <family val="1"/>
      </rPr>
      <t>CÉIM 1:</t>
    </r>
  </si>
  <si>
    <r>
      <rPr>
        <b/>
        <sz val="12"/>
        <color indexed="8"/>
        <rFont val="Times New Roman"/>
        <family val="1"/>
      </rPr>
      <t xml:space="preserve">Cliceáil ar ‘Cumasaigh Eagarthóireacht’ nuair a iarrtar ort </t>
    </r>
  </si>
  <si>
    <r>
      <rPr>
        <b/>
        <sz val="12"/>
        <color indexed="8"/>
        <rFont val="Times New Roman"/>
        <family val="1"/>
      </rPr>
      <t>CÉIM 2:</t>
    </r>
  </si>
  <si>
    <r>
      <rPr>
        <b/>
        <sz val="12"/>
        <color indexed="8"/>
        <rFont val="Times New Roman"/>
        <family val="1"/>
      </rPr>
      <t>Sábháil an comhad chuig do deasc nó chuig fillteán</t>
    </r>
  </si>
  <si>
    <r>
      <rPr>
        <b/>
        <sz val="12"/>
        <color indexed="8"/>
        <rFont val="Times New Roman"/>
        <family val="1"/>
      </rPr>
      <t>CÉIM 3:</t>
    </r>
  </si>
  <si>
    <r>
      <rPr>
        <b/>
        <sz val="12"/>
        <color indexed="8"/>
        <rFont val="Times New Roman"/>
        <family val="1"/>
      </rPr>
      <t xml:space="preserve">Cuir Isteach Ainm do Scoile: </t>
    </r>
  </si>
  <si>
    <r>
      <rPr>
        <b/>
        <sz val="12"/>
        <color indexed="8"/>
        <rFont val="Times New Roman"/>
        <family val="1"/>
      </rPr>
      <t>CÉIM 4:</t>
    </r>
  </si>
  <si>
    <r>
      <rPr>
        <b/>
        <sz val="12"/>
        <color indexed="8"/>
        <rFont val="Times New Roman"/>
        <family val="1"/>
      </rPr>
      <t xml:space="preserve">Cuir Isteach Uimh. Rolla do Scoile: </t>
    </r>
  </si>
  <si>
    <r>
      <rPr>
        <b/>
        <sz val="12"/>
        <color indexed="8"/>
        <rFont val="Times New Roman"/>
        <family val="1"/>
      </rPr>
      <t>CÉIM 5:</t>
    </r>
  </si>
  <si>
    <r>
      <rPr>
        <b/>
        <sz val="12"/>
        <color indexed="8"/>
        <rFont val="Times New Roman"/>
        <family val="1"/>
      </rPr>
      <t xml:space="preserve">Bliain Bhuiséid na Scoile: </t>
    </r>
  </si>
  <si>
    <r>
      <rPr>
        <b/>
        <sz val="12"/>
        <color indexed="8"/>
        <rFont val="Times New Roman"/>
        <family val="1"/>
      </rPr>
      <t xml:space="preserve">CÉIM 6:       </t>
    </r>
  </si>
  <si>
    <r>
      <rPr>
        <b/>
        <sz val="12"/>
        <color indexed="8"/>
        <rFont val="Times New Roman"/>
        <family val="1"/>
      </rPr>
      <t xml:space="preserve">Sa Teimpléad Buiséid, cliceáil ar bhileog 2 - Ríomh an Deontais Buiséid. </t>
    </r>
  </si>
  <si>
    <r>
      <rPr>
        <b/>
        <sz val="12"/>
        <color indexed="8"/>
        <rFont val="Times New Roman"/>
        <family val="1"/>
      </rPr>
      <t>CÉIM 7: </t>
    </r>
  </si>
  <si>
    <r>
      <rPr>
        <b/>
        <sz val="12"/>
        <color indexed="8"/>
        <rFont val="Times New Roman"/>
        <family val="1"/>
      </rPr>
      <t xml:space="preserve">Líon isteach an t-eolas faoi líon na ndaltaí a fhreastalaíonn ar do scoil sa spásanna cuí. Ríomhfar na deontais le haghaidh do scoile dá réir sin. Nascfar na figiúirí a chuirfear isteach sa bhileog ‘Ríomh an Deontais Buiséid’ le bileog 3 - Ioncam agus Caiteachas, Ioncam ón Roinn Oideachais - go huathoibríoch.  </t>
    </r>
  </si>
  <si>
    <r>
      <rPr>
        <b/>
        <sz val="12"/>
        <color indexed="8"/>
        <rFont val="Times New Roman"/>
        <family val="1"/>
      </rPr>
      <t>CÉIM 8:    </t>
    </r>
  </si>
  <si>
    <r>
      <rPr>
        <b/>
        <sz val="12"/>
        <color indexed="8"/>
        <rFont val="Times New Roman"/>
        <family val="1"/>
      </rPr>
      <t xml:space="preserve">Cliceáil ar Bhileog 3 - Ioncam agus Caiteachas </t>
    </r>
  </si>
  <si>
    <r>
      <rPr>
        <b/>
        <sz val="12"/>
        <color indexed="8"/>
        <rFont val="Times New Roman"/>
        <family val="1"/>
      </rPr>
      <t xml:space="preserve">CÉIM 9:     </t>
    </r>
  </si>
  <si>
    <r>
      <rPr>
        <b/>
        <sz val="12"/>
        <color indexed="8"/>
        <rFont val="Times New Roman"/>
        <family val="1"/>
      </rPr>
      <t xml:space="preserve">Cuir isteach an t-ioncam agus an caiteachas measta bunaithe ar bhlianta roimhe agus cuir san áireamh sna figiúirí sin aon chaiteachas nó aon chostais is eol go cinnte cheana féin, amhail boilsciú, méadú pá, srl. </t>
    </r>
  </si>
  <si>
    <r>
      <rPr>
        <b/>
        <u/>
        <sz val="12"/>
        <color indexed="8"/>
        <rFont val="Times New Roman"/>
        <family val="1"/>
      </rPr>
      <t>Caiteachas caipitil</t>
    </r>
  </si>
  <si>
    <r>
      <rPr>
        <b/>
        <sz val="12"/>
        <color indexed="8"/>
        <rFont val="Times New Roman"/>
        <family val="1"/>
      </rPr>
      <t xml:space="preserve">Is éard is caiteachas caipitil ann ná caiteachas a tharlaíonn uair amháin seachas caiteachas a tharlaíonn arís is arís eile. Tá sé mar aidhm ag caiteachas caipitil sócmhainn nó buntáiste a fháil a mhairfidh i bhfad chun leas na scoile. </t>
    </r>
  </si>
  <si>
    <r>
      <rPr>
        <b/>
        <sz val="12"/>
        <color indexed="8"/>
        <rFont val="Times New Roman"/>
        <family val="1"/>
      </rPr>
      <t xml:space="preserve"> Déan sainaithint ar aon fháltais chaipitil a d’fhéadfadh a bheith ar fáil le caiteachas caipitil a mhaoiniú.</t>
    </r>
  </si>
  <si>
    <r>
      <rPr>
        <b/>
        <sz val="12"/>
        <color indexed="8"/>
        <rFont val="Times New Roman"/>
        <family val="1"/>
      </rPr>
      <t>Deontais Stáit</t>
    </r>
  </si>
  <si>
    <r>
      <rPr>
        <b/>
        <sz val="12"/>
        <color indexed="8"/>
        <rFont val="Times New Roman"/>
        <family val="1"/>
      </rPr>
      <t xml:space="preserve">Tiomsú Airgid </t>
    </r>
  </si>
  <si>
    <r>
      <rPr>
        <b/>
        <sz val="12"/>
        <color indexed="8"/>
        <rFont val="Times New Roman"/>
        <family val="1"/>
      </rPr>
      <t>Ranníocaíochtaí tuismitheoirí</t>
    </r>
  </si>
  <si>
    <r>
      <rPr>
        <b/>
        <sz val="12"/>
        <color indexed="8"/>
        <rFont val="Times New Roman"/>
        <family val="1"/>
      </rPr>
      <t>Tabhartais</t>
    </r>
  </si>
  <si>
    <r>
      <rPr>
        <b/>
        <sz val="12"/>
        <color indexed="8"/>
        <rFont val="Times New Roman"/>
        <family val="1"/>
      </rPr>
      <t xml:space="preserve"> Cuir tograí faoi bhráid an Bhoird Bainistíocha lena bhfaomhadh</t>
    </r>
  </si>
  <si>
    <r>
      <rPr>
        <b/>
        <sz val="12"/>
        <color indexed="8"/>
        <rFont val="Times New Roman"/>
        <family val="1"/>
      </rPr>
      <t>Ní mór gach plean caiteachais caipitil a chur faoi bhráid na n-iontaobhaithe le go bhféadfaidh siad an cinneadh deireanach nó eile a dhéanamh orthu, de réir na nósanna imeachta a chinnfidh siadsan.</t>
    </r>
  </si>
  <si>
    <r>
      <rPr>
        <b/>
        <sz val="12"/>
        <color indexed="8"/>
        <rFont val="Times New Roman"/>
        <family val="1"/>
      </rPr>
      <t xml:space="preserve">MÁ THEASTAÍONN TUILLEADH CÚNAIMH UAIT, TÉIGH CHUIG WWW.FSSU.IE/TEMPLATES </t>
    </r>
  </si>
  <si>
    <r>
      <rPr>
        <b/>
        <sz val="12"/>
        <color indexed="8"/>
        <rFont val="Times New Roman"/>
        <family val="1"/>
      </rPr>
      <t>LE TEACHT AR THREORACHA MIONSONRAITHE NÓ CUIR GLAO ORAINN AR 01-9104020</t>
    </r>
  </si>
  <si>
    <r>
      <rPr>
        <b/>
        <u/>
        <sz val="12"/>
        <color indexed="8"/>
        <rFont val="Times New Roman"/>
        <family val="1"/>
      </rPr>
      <t xml:space="preserve">NÁ DÉAN DEARMAD DO CHUID OIBRE A CHÚLTACÚ GACH UAIR A ÚSÁIDEANN TÚ AN SCARBHILEOG SEO! </t>
    </r>
  </si>
  <si>
    <r>
      <rPr>
        <b/>
        <u/>
        <sz val="12"/>
        <color indexed="8"/>
        <rFont val="Times New Roman"/>
        <family val="1"/>
      </rPr>
      <t>IS FÉIDIR Í A CHÚLTACÚ CHUIG GLÉAS SEACHTRACH NÓ CHUIG FREASTALAÍ</t>
    </r>
  </si>
  <si>
    <t>Scoil</t>
  </si>
  <si>
    <t>12345G</t>
  </si>
  <si>
    <t xml:space="preserve">Buiséad Scoile </t>
  </si>
  <si>
    <t>Daltaí den Lucht Siúil</t>
  </si>
  <si>
    <t>Líon na nDaltaí atá i dteideal Rátaí Feabhsaithe de réir Imlitir 0038/2020</t>
  </si>
  <si>
    <t>Deontas iomlán - scoileanna lárshrutha (€10,380 ar a laghad, €86,500 ar a mhéad)</t>
  </si>
  <si>
    <t>Deontas laghdaithe - scoileanna lárshrutha (€5,370 ar a laghad, €44,750 ar a mhéad)</t>
  </si>
  <si>
    <t>Deontas i gcomhair Mionoibreacha - Neamhchaipitiúil (€5,500 + €18.50 an dalta príomhshrutha agus €74 ranganna speisialta)</t>
  </si>
  <si>
    <t>Deontas i gcomhair Trialacha Caighdeánaithe (€5.10 an dalta ar a laghad, €140 in aghaidh na scoile)</t>
  </si>
  <si>
    <t>2021/2022</t>
  </si>
  <si>
    <t xml:space="preserve">     Amúchadh Deontas Trealamh RO</t>
  </si>
  <si>
    <t xml:space="preserve">     Amúchadh Deontas TFC RO</t>
  </si>
  <si>
    <t xml:space="preserve">     Amúchadh Deontas Eile RO</t>
  </si>
  <si>
    <t xml:space="preserve">     Ioncam ó Champaí Samhraidh</t>
  </si>
  <si>
    <t xml:space="preserve">     Costais Thuarastail an Cheaintín</t>
  </si>
  <si>
    <t xml:space="preserve">     Costais Tuarastail Campaí Samhraidh</t>
  </si>
  <si>
    <t xml:space="preserve">     Maoiniú COVID le haghaidh Costas maidir le hUaireanta Tionlacaí Ionaid Bus</t>
  </si>
  <si>
    <t xml:space="preserve">     Costais Tuarastail Oideachais Eile</t>
  </si>
  <si>
    <t xml:space="preserve">     Costais Tuarastail Maoinithe ag FSS</t>
  </si>
  <si>
    <t xml:space="preserve">     Costais Eile Ceaintín</t>
  </si>
  <si>
    <t>Deontas Mion-Oibreacha Covid Neamhchaipiteal</t>
  </si>
  <si>
    <t>Deontas Cúnaimh Covid</t>
  </si>
  <si>
    <t xml:space="preserve"> Deontas TCP Comhdhála Covid</t>
  </si>
  <si>
    <t>Maoiniú COVID le haghaidh Caiteachas maidir le hUaireanta Rúnaí Ionaid</t>
  </si>
  <si>
    <t>Costais Pá Deontais Cúnamh Cúnta Covid</t>
  </si>
  <si>
    <t>CostasTCP Comhdhála Covid</t>
  </si>
  <si>
    <t>Costas Caiptíocht Covid maidir le Costais Pá Glantacháin</t>
  </si>
  <si>
    <t>Deontas Caipitíochta COVID le haghaidh Costas Glantacháin Neamhphá</t>
  </si>
  <si>
    <t>Costais Rátaí Uisce</t>
  </si>
  <si>
    <t>Costais Deontais Mionoibreacha Covid (neamhchaipiteal)</t>
  </si>
  <si>
    <t>Costais Ghlantacháin agus Sláintíochta Eile</t>
  </si>
  <si>
    <t>Maoiniú COVID le haghaidh Caiteachas maidir le hUaireanta Glantóra Ionaid</t>
  </si>
  <si>
    <t>Maoiniú COVID le haghaidh Caiteachas maidir le hUaireanta Feighlí Ionaid</t>
  </si>
  <si>
    <t>Costais Ealaíon agus Ceardaíochta Scoile</t>
  </si>
  <si>
    <t>Costais Eile FSS</t>
  </si>
  <si>
    <t>Costais Eile Campaí Samhraidh</t>
  </si>
  <si>
    <t>Costais Sholáthar Eile Samhraidh</t>
  </si>
  <si>
    <t>Costais i leith Folláine Mac Léinn</t>
  </si>
  <si>
    <t>Caipitíocht Covid le haghaidh glantacháin bhreise</t>
  </si>
  <si>
    <t>Maoiniú COVID le haghaidh Uaireanta Feighlí Ionaid</t>
  </si>
  <si>
    <t>Maoiniú COVID le haghaidh Uaireanta Rúnaí Ionaid</t>
  </si>
  <si>
    <t>Maoiniú COVID le haghaidh Uaireanta Glantóra Ionaid</t>
  </si>
  <si>
    <t>Maoiniú COVID le haghaidh Uaireanta Tionlacaí Ionaid Bus</t>
  </si>
  <si>
    <t>Deontas iomlán i gcomhair fosheirbhísí - scoileanna lárshrutha (10380 ar a laghad, 86500 ar a mhéad)</t>
  </si>
  <si>
    <t>Deontas laghdaithe - scoileanna lárshrutha (5370 ar a laghad, 44750 ar a mhéad)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</si>
</sst>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1" formatCode="_-* #,##0_-;\-* #,##0_-;_-* &quot;-&quot;_-;_-@_-"/>
    <numFmt numFmtId="43" formatCode="_-* #,##0.00_-;\-* #,##0.00_-;_-* &quot;-&quot;??_-;_-@_-"/>
    <numFmt numFmtId="164" formatCode="&quot;€&quot;#,##0.00"/>
    <numFmt numFmtId="165" formatCode="&quot;€&quot;#,##0.00_);\(&quot;€&quot;#,##0.00\)"/>
  </numFmts>
  <fonts count="33" x14ac:knownFonts="1">
    <font>
      <sz val="11"/>
      <color theme="1"/>
      <name val="Calibri"/>
      <family val="2"/>
      <scheme val="minor"/>
    </font>
    <font>
      <sz val="10"/>
      <name val="Arial"/>
      <family val="2"/>
    </font>
    <font>
      <b/>
      <sz val="14"/>
      <color indexed="8"/>
      <name val="Times New Roman"/>
      <family val="1"/>
    </font>
    <font>
      <sz val="9"/>
      <color indexed="81"/>
      <name val="Tahoma"/>
      <family val="2"/>
    </font>
    <font>
      <b/>
      <sz val="9"/>
      <color indexed="81"/>
      <name val="Tahoma"/>
      <family val="2"/>
    </font>
    <font>
      <b/>
      <sz val="9"/>
      <color indexed="81"/>
      <name val="Times New Roman"/>
      <family val="1"/>
    </font>
    <font>
      <sz val="12"/>
      <color indexed="8"/>
      <name val="Times New Roman"/>
      <family val="1"/>
    </font>
    <font>
      <b/>
      <sz val="12"/>
      <color indexed="8"/>
      <name val="Times New Roman"/>
      <family val="1"/>
    </font>
    <font>
      <b/>
      <sz val="12"/>
      <name val="Times New Roman"/>
      <family val="1"/>
    </font>
    <font>
      <sz val="12"/>
      <name val="Times New Roman"/>
      <family val="1"/>
    </font>
    <font>
      <sz val="11"/>
      <color theme="1"/>
      <name val="Calibri"/>
      <family val="2"/>
      <scheme val="minor"/>
    </font>
    <font>
      <b/>
      <sz val="11"/>
      <color theme="1"/>
      <name val="Calibri"/>
      <family val="2"/>
      <scheme val="minor"/>
    </font>
    <font>
      <b/>
      <sz val="14"/>
      <color theme="1"/>
      <name val="Times New Roman"/>
      <family val="1"/>
    </font>
    <font>
      <sz val="14"/>
      <color theme="1"/>
      <name val="Times New Roman"/>
      <family val="1"/>
    </font>
    <font>
      <sz val="12"/>
      <color theme="1"/>
      <name val="Times New Roman"/>
      <family val="1"/>
    </font>
    <font>
      <sz val="14"/>
      <color theme="1"/>
      <name val="Calibri"/>
      <family val="2"/>
      <scheme val="minor"/>
    </font>
    <font>
      <b/>
      <sz val="16"/>
      <color theme="1"/>
      <name val="Times New Roman"/>
      <family val="1"/>
    </font>
    <font>
      <b/>
      <u/>
      <sz val="14"/>
      <color theme="1"/>
      <name val="Times New Roman"/>
      <family val="1"/>
    </font>
    <font>
      <sz val="14"/>
      <color rgb="FFFF0000"/>
      <name val="Times New Roman"/>
      <family val="1"/>
    </font>
    <font>
      <sz val="11"/>
      <color theme="1"/>
      <name val="Times New Roman"/>
      <family val="1"/>
    </font>
    <font>
      <b/>
      <i/>
      <sz val="12"/>
      <color theme="1"/>
      <name val="Times New Roman"/>
      <family val="1"/>
    </font>
    <font>
      <b/>
      <sz val="12"/>
      <color theme="1"/>
      <name val="Times New Roman"/>
      <family val="1"/>
    </font>
    <font>
      <sz val="12"/>
      <color theme="1"/>
      <name val="Calibri"/>
      <family val="2"/>
      <scheme val="minor"/>
    </font>
    <font>
      <sz val="12"/>
      <color theme="1"/>
      <name val="Arial"/>
      <family val="2"/>
    </font>
    <font>
      <b/>
      <sz val="12"/>
      <color rgb="FF7030A0"/>
      <name val="Times New Roman"/>
      <family val="1"/>
    </font>
    <font>
      <sz val="12"/>
      <color rgb="FF7030A0"/>
      <name val="Times New Roman"/>
      <family val="1"/>
    </font>
    <font>
      <b/>
      <u/>
      <sz val="12"/>
      <color theme="1"/>
      <name val="Times New Roman"/>
      <family val="1"/>
    </font>
    <font>
      <b/>
      <u/>
      <sz val="14"/>
      <color indexed="8"/>
      <name val="Times New Roman"/>
      <family val="1"/>
    </font>
    <font>
      <b/>
      <sz val="12"/>
      <color indexed="36"/>
      <name val="Times New Roman"/>
      <family val="1"/>
    </font>
    <font>
      <b/>
      <i/>
      <sz val="12"/>
      <color indexed="8"/>
      <name val="Times New Roman"/>
      <family val="1"/>
    </font>
    <font>
      <sz val="10"/>
      <color indexed="8"/>
      <name val="Times New Roman"/>
      <family val="1"/>
    </font>
    <font>
      <sz val="10"/>
      <color theme="1"/>
      <name val="Times New Roman"/>
      <family val="1"/>
    </font>
    <font>
      <b/>
      <u/>
      <sz val="12"/>
      <color indexed="8"/>
      <name val="Times New Roman"/>
      <family val="1"/>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3AECF"/>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0000"/>
        <bgColor indexed="64"/>
      </patternFill>
    </fill>
  </fills>
  <borders count="4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s>
  <cellStyleXfs count="3">
    <xf numFmtId="0" fontId="0" fillId="0" borderId="0"/>
    <xf numFmtId="43" fontId="10" fillId="0" borderId="0" applyFont="0" applyFill="0" applyBorder="0" applyAlignment="0" applyProtection="0"/>
    <xf numFmtId="0" fontId="1" fillId="0" borderId="0"/>
  </cellStyleXfs>
  <cellXfs count="291">
    <xf numFmtId="0" fontId="0" fillId="0" borderId="0" xfId="0"/>
    <xf numFmtId="0" fontId="12" fillId="0" borderId="0" xfId="0" applyFont="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4" xfId="0" applyBorder="1"/>
    <xf numFmtId="0" fontId="0" fillId="3" borderId="5" xfId="0" applyFill="1" applyBorder="1"/>
    <xf numFmtId="0" fontId="0" fillId="2" borderId="0" xfId="0" applyFill="1"/>
    <xf numFmtId="0" fontId="13" fillId="0" borderId="0" xfId="0" applyFont="1" applyAlignment="1"/>
    <xf numFmtId="0" fontId="12" fillId="4" borderId="6" xfId="0" applyFont="1" applyFill="1" applyBorder="1" applyAlignment="1" applyProtection="1">
      <alignment horizontal="left"/>
      <protection locked="0"/>
    </xf>
    <xf numFmtId="0" fontId="12" fillId="0" borderId="0" xfId="0" applyFont="1" applyFill="1" applyBorder="1" applyAlignment="1" applyProtection="1">
      <alignment horizontal="center"/>
      <protection locked="0"/>
    </xf>
    <xf numFmtId="7" fontId="12" fillId="0" borderId="0" xfId="0" applyNumberFormat="1" applyFont="1"/>
    <xf numFmtId="0" fontId="12" fillId="0" borderId="0" xfId="0" applyFont="1" applyBorder="1" applyAlignment="1" applyProtection="1">
      <protection locked="0"/>
    </xf>
    <xf numFmtId="0" fontId="13" fillId="0" borderId="9" xfId="0" applyFont="1" applyBorder="1"/>
    <xf numFmtId="0" fontId="13" fillId="5" borderId="6" xfId="0" applyFont="1" applyFill="1" applyBorder="1" applyAlignment="1">
      <alignment horizontal="center"/>
    </xf>
    <xf numFmtId="0" fontId="13" fillId="5" borderId="7" xfId="0" applyFont="1" applyFill="1" applyBorder="1" applyProtection="1">
      <protection locked="0"/>
    </xf>
    <xf numFmtId="0" fontId="13" fillId="5" borderId="7" xfId="0" applyFont="1" applyFill="1" applyBorder="1" applyAlignment="1">
      <alignment horizontal="center"/>
    </xf>
    <xf numFmtId="41" fontId="13" fillId="5" borderId="10" xfId="0" applyNumberFormat="1" applyFont="1" applyFill="1" applyBorder="1" applyAlignment="1">
      <alignment horizontal="center"/>
    </xf>
    <xf numFmtId="41" fontId="13" fillId="5" borderId="8" xfId="0" applyNumberFormat="1" applyFont="1" applyFill="1" applyBorder="1"/>
    <xf numFmtId="0" fontId="2" fillId="6" borderId="11" xfId="0" applyFont="1" applyFill="1" applyBorder="1" applyAlignment="1">
      <alignment horizontal="center"/>
    </xf>
    <xf numFmtId="0" fontId="2" fillId="6" borderId="0" xfId="0" quotePrefix="1" applyFont="1" applyFill="1" applyBorder="1" applyAlignment="1">
      <alignment horizontal="left"/>
    </xf>
    <xf numFmtId="41" fontId="13" fillId="6" borderId="11" xfId="1" applyNumberFormat="1" applyFont="1" applyFill="1" applyBorder="1"/>
    <xf numFmtId="0" fontId="12" fillId="7" borderId="6" xfId="0" applyFont="1" applyFill="1" applyBorder="1" applyProtection="1">
      <protection locked="0"/>
    </xf>
    <xf numFmtId="0" fontId="12" fillId="7" borderId="7" xfId="0" applyFont="1" applyFill="1" applyBorder="1" applyProtection="1">
      <protection locked="0"/>
    </xf>
    <xf numFmtId="41" fontId="12" fillId="7" borderId="10" xfId="0" applyNumberFormat="1" applyFont="1" applyFill="1" applyBorder="1" applyProtection="1">
      <protection locked="0"/>
    </xf>
    <xf numFmtId="0" fontId="12" fillId="8" borderId="6" xfId="0" applyFont="1" applyFill="1" applyBorder="1" applyProtection="1">
      <protection locked="0"/>
    </xf>
    <xf numFmtId="0" fontId="12" fillId="0" borderId="15" xfId="0" applyFont="1" applyBorder="1"/>
    <xf numFmtId="0" fontId="13" fillId="0" borderId="15" xfId="0" applyFont="1" applyBorder="1"/>
    <xf numFmtId="0" fontId="13" fillId="6" borderId="0" xfId="0" applyFont="1" applyFill="1" applyBorder="1" applyProtection="1">
      <protection locked="0"/>
    </xf>
    <xf numFmtId="0" fontId="12" fillId="3" borderId="12" xfId="0" applyFont="1" applyFill="1" applyBorder="1"/>
    <xf numFmtId="0" fontId="14" fillId="0" borderId="0" xfId="0" applyFont="1" applyBorder="1" applyAlignment="1" applyProtection="1">
      <alignment horizontal="right"/>
    </xf>
    <xf numFmtId="0" fontId="15" fillId="0" borderId="0" xfId="0" applyFont="1"/>
    <xf numFmtId="0" fontId="13" fillId="0" borderId="0" xfId="0" applyFont="1"/>
    <xf numFmtId="41" fontId="13" fillId="0" borderId="0" xfId="0" applyNumberFormat="1" applyFont="1"/>
    <xf numFmtId="0" fontId="12" fillId="0" borderId="0" xfId="0" applyFont="1" applyFill="1" applyAlignment="1">
      <alignment horizontal="center"/>
    </xf>
    <xf numFmtId="0" fontId="12" fillId="0" borderId="0" xfId="0" applyFont="1" applyFill="1"/>
    <xf numFmtId="0" fontId="17" fillId="0" borderId="15" xfId="0" applyFont="1" applyBorder="1"/>
    <xf numFmtId="0" fontId="18" fillId="0" borderId="0" xfId="0" applyFont="1" applyFill="1"/>
    <xf numFmtId="0" fontId="17" fillId="0" borderId="15" xfId="0" applyFont="1" applyBorder="1" applyAlignment="1">
      <alignment horizontal="justify"/>
    </xf>
    <xf numFmtId="0" fontId="13" fillId="0" borderId="0" xfId="0" applyFont="1" applyAlignment="1">
      <alignment horizontal="right"/>
    </xf>
    <xf numFmtId="7" fontId="14" fillId="0" borderId="0" xfId="0" applyNumberFormat="1" applyFont="1" applyBorder="1" applyProtection="1"/>
    <xf numFmtId="0" fontId="14" fillId="0" borderId="16" xfId="0" applyFont="1" applyBorder="1" applyProtection="1"/>
    <xf numFmtId="0" fontId="19" fillId="3" borderId="19" xfId="0" applyFont="1" applyFill="1" applyBorder="1" applyAlignment="1">
      <alignment horizontal="center"/>
    </xf>
    <xf numFmtId="0" fontId="19" fillId="0" borderId="0" xfId="0" applyFont="1" applyBorder="1" applyAlignment="1">
      <alignment horizontal="left" indent="2"/>
    </xf>
    <xf numFmtId="0" fontId="19" fillId="0" borderId="20" xfId="0" applyFont="1" applyBorder="1" applyProtection="1">
      <protection locked="0"/>
    </xf>
    <xf numFmtId="0" fontId="19" fillId="0" borderId="21" xfId="0" applyFont="1" applyBorder="1" applyProtection="1">
      <protection locked="0"/>
    </xf>
    <xf numFmtId="0" fontId="19" fillId="0" borderId="23" xfId="0" applyFont="1" applyBorder="1" applyProtection="1">
      <protection locked="0"/>
    </xf>
    <xf numFmtId="0" fontId="19" fillId="0" borderId="24" xfId="0" applyFont="1" applyBorder="1" applyProtection="1">
      <protection locked="0"/>
    </xf>
    <xf numFmtId="0" fontId="13" fillId="0" borderId="6" xfId="0" applyFont="1" applyBorder="1"/>
    <xf numFmtId="0" fontId="13" fillId="0" borderId="7" xfId="0" applyFont="1" applyBorder="1"/>
    <xf numFmtId="0" fontId="14" fillId="5" borderId="6" xfId="0" applyFont="1" applyFill="1" applyBorder="1" applyAlignment="1">
      <alignment horizontal="center"/>
    </xf>
    <xf numFmtId="0" fontId="7" fillId="5" borderId="7" xfId="0" applyFont="1" applyFill="1" applyBorder="1" applyAlignment="1">
      <alignment horizontal="left"/>
    </xf>
    <xf numFmtId="0" fontId="20" fillId="7" borderId="8" xfId="0" applyFont="1" applyFill="1" applyBorder="1" applyAlignment="1">
      <alignment horizontal="left"/>
    </xf>
    <xf numFmtId="0" fontId="13" fillId="0" borderId="7" xfId="0" applyFont="1" applyBorder="1" applyProtection="1">
      <protection locked="0"/>
    </xf>
    <xf numFmtId="41" fontId="13" fillId="0" borderId="10" xfId="0" applyNumberFormat="1" applyFont="1" applyBorder="1" applyProtection="1">
      <protection locked="0"/>
    </xf>
    <xf numFmtId="0" fontId="21" fillId="7" borderId="7" xfId="0" applyFont="1" applyFill="1" applyBorder="1" applyProtection="1">
      <protection locked="0"/>
    </xf>
    <xf numFmtId="0" fontId="21" fillId="8" borderId="7" xfId="0" applyFont="1" applyFill="1" applyBorder="1" applyProtection="1">
      <protection locked="0"/>
    </xf>
    <xf numFmtId="0" fontId="14" fillId="0" borderId="0" xfId="0" applyFont="1" applyProtection="1">
      <protection locked="0"/>
    </xf>
    <xf numFmtId="0" fontId="21" fillId="0" borderId="0" xfId="0" applyFont="1" applyBorder="1" applyAlignment="1" applyProtection="1">
      <alignment horizontal="center"/>
      <protection locked="0"/>
    </xf>
    <xf numFmtId="0" fontId="14" fillId="0" borderId="0" xfId="0" applyFont="1" applyAlignment="1" applyProtection="1">
      <protection locked="0"/>
    </xf>
    <xf numFmtId="0" fontId="22" fillId="0" borderId="0" xfId="0" applyFont="1" applyProtection="1">
      <protection locked="0"/>
    </xf>
    <xf numFmtId="0" fontId="14" fillId="0" borderId="0" xfId="0" applyFont="1" applyAlignment="1" applyProtection="1">
      <alignment horizontal="center"/>
      <protection locked="0"/>
    </xf>
    <xf numFmtId="0" fontId="21" fillId="0" borderId="0" xfId="0" applyFont="1" applyBorder="1" applyAlignment="1" applyProtection="1">
      <alignment horizontal="left"/>
      <protection locked="0"/>
    </xf>
    <xf numFmtId="0" fontId="14" fillId="0" borderId="0" xfId="0" applyFont="1" applyAlignment="1" applyProtection="1">
      <alignment vertical="center"/>
      <protection locked="0"/>
    </xf>
    <xf numFmtId="0" fontId="14" fillId="0" borderId="0" xfId="0" applyFont="1" applyBorder="1" applyAlignment="1" applyProtection="1">
      <alignment vertical="center"/>
      <protection locked="0"/>
    </xf>
    <xf numFmtId="0" fontId="23" fillId="0" borderId="0" xfId="0" applyFont="1" applyAlignment="1" applyProtection="1">
      <alignment vertical="center"/>
      <protection locked="0"/>
    </xf>
    <xf numFmtId="0" fontId="21" fillId="5" borderId="8" xfId="0" applyFont="1" applyFill="1" applyBorder="1" applyProtection="1"/>
    <xf numFmtId="0" fontId="14" fillId="0" borderId="17" xfId="0" applyFont="1" applyBorder="1" applyProtection="1"/>
    <xf numFmtId="0" fontId="21" fillId="5" borderId="8" xfId="0" applyFont="1" applyFill="1" applyBorder="1" applyProtection="1">
      <protection locked="0"/>
    </xf>
    <xf numFmtId="0" fontId="21" fillId="0" borderId="15" xfId="0" applyFont="1" applyBorder="1" applyProtection="1"/>
    <xf numFmtId="0" fontId="14" fillId="0" borderId="0" xfId="0" applyFont="1" applyBorder="1" applyProtection="1"/>
    <xf numFmtId="0" fontId="21" fillId="10" borderId="11" xfId="0" applyFont="1" applyFill="1" applyBorder="1" applyAlignment="1" applyProtection="1">
      <alignment horizontal="right"/>
    </xf>
    <xf numFmtId="1" fontId="8" fillId="12" borderId="11" xfId="0" applyNumberFormat="1" applyFont="1" applyFill="1" applyBorder="1" applyProtection="1">
      <protection locked="0"/>
    </xf>
    <xf numFmtId="0" fontId="14" fillId="0" borderId="0" xfId="0" applyFont="1" applyAlignment="1" applyProtection="1">
      <alignment wrapText="1"/>
      <protection locked="0"/>
    </xf>
    <xf numFmtId="0" fontId="24" fillId="0" borderId="15" xfId="0" applyFont="1" applyBorder="1" applyProtection="1"/>
    <xf numFmtId="0" fontId="14" fillId="0" borderId="11" xfId="0" applyFont="1" applyBorder="1" applyProtection="1">
      <protection locked="0"/>
    </xf>
    <xf numFmtId="0" fontId="14" fillId="0" borderId="16" xfId="0" applyFont="1" applyFill="1" applyBorder="1" applyProtection="1"/>
    <xf numFmtId="0" fontId="21" fillId="0" borderId="0" xfId="0" applyFont="1" applyBorder="1" applyAlignment="1" applyProtection="1">
      <alignment horizontal="center"/>
    </xf>
    <xf numFmtId="1" fontId="14" fillId="10" borderId="11" xfId="0" applyNumberFormat="1" applyFont="1" applyFill="1" applyBorder="1" applyProtection="1"/>
    <xf numFmtId="0" fontId="25" fillId="0" borderId="16" xfId="0" applyFont="1" applyBorder="1" applyAlignment="1" applyProtection="1">
      <alignment horizontal="center"/>
    </xf>
    <xf numFmtId="0" fontId="24" fillId="0" borderId="15" xfId="0" applyFont="1" applyFill="1" applyBorder="1" applyAlignment="1" applyProtection="1">
      <alignment wrapText="1"/>
    </xf>
    <xf numFmtId="0" fontId="8" fillId="3" borderId="11" xfId="0" applyFont="1" applyFill="1" applyBorder="1" applyProtection="1">
      <protection locked="0"/>
    </xf>
    <xf numFmtId="0" fontId="14" fillId="0" borderId="16" xfId="0" applyFont="1" applyBorder="1" applyAlignment="1" applyProtection="1">
      <alignment horizontal="center"/>
    </xf>
    <xf numFmtId="0" fontId="21" fillId="13" borderId="15" xfId="0" applyFont="1" applyFill="1" applyBorder="1" applyProtection="1"/>
    <xf numFmtId="0" fontId="21" fillId="10" borderId="11" xfId="0" applyFont="1" applyFill="1" applyBorder="1" applyProtection="1">
      <protection locked="0"/>
    </xf>
    <xf numFmtId="0" fontId="21" fillId="10" borderId="11" xfId="0" applyFont="1" applyFill="1" applyBorder="1" applyProtection="1"/>
    <xf numFmtId="164" fontId="8" fillId="12" borderId="11" xfId="0" applyNumberFormat="1" applyFont="1" applyFill="1" applyBorder="1" applyProtection="1">
      <protection locked="0"/>
    </xf>
    <xf numFmtId="0" fontId="20" fillId="0" borderId="15" xfId="0" applyFont="1" applyBorder="1" applyProtection="1"/>
    <xf numFmtId="0" fontId="14" fillId="0" borderId="25" xfId="0" applyFont="1" applyBorder="1" applyProtection="1">
      <protection locked="0"/>
    </xf>
    <xf numFmtId="0" fontId="14" fillId="0" borderId="0" xfId="0" applyFont="1" applyFill="1" applyBorder="1" applyAlignment="1" applyProtection="1">
      <alignment vertical="center"/>
    </xf>
    <xf numFmtId="0" fontId="8" fillId="0" borderId="0" xfId="2" applyFont="1" applyFill="1" applyBorder="1" applyProtection="1">
      <protection locked="0"/>
    </xf>
    <xf numFmtId="0" fontId="8" fillId="0" borderId="0" xfId="2" applyFont="1" applyFill="1" applyBorder="1" applyAlignment="1" applyProtection="1">
      <alignment horizontal="center"/>
      <protection locked="0"/>
    </xf>
    <xf numFmtId="0" fontId="9" fillId="0" borderId="0" xfId="2" applyFont="1" applyFill="1" applyBorder="1" applyProtection="1">
      <protection locked="0"/>
    </xf>
    <xf numFmtId="8" fontId="21" fillId="0" borderId="0" xfId="0" applyNumberFormat="1" applyFont="1" applyFill="1" applyBorder="1" applyAlignment="1" applyProtection="1">
      <alignment horizontal="right"/>
      <protection locked="0"/>
    </xf>
    <xf numFmtId="0" fontId="14" fillId="0" borderId="0" xfId="0" applyFont="1" applyFill="1" applyBorder="1" applyProtection="1">
      <protection locked="0"/>
    </xf>
    <xf numFmtId="7" fontId="14" fillId="0" borderId="0" xfId="0" applyNumberFormat="1" applyFont="1" applyFill="1" applyProtection="1">
      <protection locked="0"/>
    </xf>
    <xf numFmtId="0" fontId="21" fillId="13" borderId="8" xfId="0" applyFont="1" applyFill="1" applyBorder="1" applyProtection="1"/>
    <xf numFmtId="0" fontId="14" fillId="0" borderId="7" xfId="0" applyFont="1" applyBorder="1" applyProtection="1"/>
    <xf numFmtId="0" fontId="21" fillId="0" borderId="7" xfId="0" applyFont="1" applyBorder="1" applyProtection="1"/>
    <xf numFmtId="7" fontId="21" fillId="0" borderId="10" xfId="0" applyNumberFormat="1" applyFont="1" applyBorder="1" applyAlignment="1" applyProtection="1">
      <alignment horizontal="center"/>
    </xf>
    <xf numFmtId="0" fontId="14" fillId="0" borderId="0" xfId="0" applyFont="1" applyBorder="1" applyAlignment="1" applyProtection="1">
      <alignment horizontal="left" vertical="top"/>
    </xf>
    <xf numFmtId="164" fontId="21" fillId="14" borderId="0" xfId="0" applyNumberFormat="1" applyFont="1" applyFill="1" applyBorder="1" applyProtection="1">
      <protection hidden="1"/>
    </xf>
    <xf numFmtId="7" fontId="14" fillId="10" borderId="0" xfId="0" applyNumberFormat="1" applyFont="1" applyFill="1" applyBorder="1" applyAlignment="1" applyProtection="1">
      <alignment horizontal="center" vertical="top"/>
      <protection hidden="1"/>
    </xf>
    <xf numFmtId="0" fontId="14" fillId="10" borderId="16" xfId="0" applyFont="1" applyFill="1" applyBorder="1" applyAlignment="1" applyProtection="1">
      <alignment horizontal="left" vertical="top"/>
      <protection hidden="1"/>
    </xf>
    <xf numFmtId="7" fontId="14" fillId="10" borderId="0" xfId="0" applyNumberFormat="1" applyFont="1" applyFill="1" applyBorder="1" applyAlignment="1" applyProtection="1">
      <alignment horizontal="center"/>
      <protection hidden="1"/>
    </xf>
    <xf numFmtId="0" fontId="14" fillId="10" borderId="16" xfId="0" applyFont="1" applyFill="1" applyBorder="1" applyProtection="1">
      <protection hidden="1"/>
    </xf>
    <xf numFmtId="0" fontId="14" fillId="0" borderId="0" xfId="0" applyFont="1" applyBorder="1" applyAlignment="1" applyProtection="1">
      <alignment vertical="top"/>
    </xf>
    <xf numFmtId="7" fontId="14" fillId="10" borderId="0" xfId="0" applyNumberFormat="1" applyFont="1" applyFill="1" applyBorder="1" applyProtection="1">
      <protection hidden="1"/>
    </xf>
    <xf numFmtId="7" fontId="14" fillId="10" borderId="16" xfId="0" applyNumberFormat="1" applyFont="1" applyFill="1" applyBorder="1" applyProtection="1">
      <protection hidden="1"/>
    </xf>
    <xf numFmtId="164" fontId="14" fillId="10" borderId="16" xfId="0" applyNumberFormat="1" applyFont="1" applyFill="1" applyBorder="1" applyProtection="1">
      <protection hidden="1"/>
    </xf>
    <xf numFmtId="0" fontId="21" fillId="0" borderId="7" xfId="0" applyFont="1" applyBorder="1" applyProtection="1">
      <protection hidden="1"/>
    </xf>
    <xf numFmtId="7" fontId="21" fillId="0" borderId="10" xfId="0" applyNumberFormat="1" applyFont="1" applyBorder="1" applyProtection="1">
      <protection hidden="1"/>
    </xf>
    <xf numFmtId="7" fontId="21" fillId="10" borderId="10" xfId="0" applyNumberFormat="1" applyFont="1" applyFill="1" applyBorder="1" applyProtection="1">
      <protection hidden="1"/>
    </xf>
    <xf numFmtId="7" fontId="22" fillId="0" borderId="0" xfId="0" applyNumberFormat="1" applyFont="1" applyProtection="1">
      <protection locked="0"/>
    </xf>
    <xf numFmtId="0" fontId="14" fillId="0" borderId="16" xfId="0" applyFont="1" applyBorder="1"/>
    <xf numFmtId="0" fontId="21" fillId="15" borderId="16" xfId="0" applyFont="1" applyFill="1" applyBorder="1" applyAlignment="1">
      <alignment horizontal="right"/>
    </xf>
    <xf numFmtId="0" fontId="21" fillId="15" borderId="0" xfId="0" applyFont="1" applyFill="1" applyBorder="1" applyAlignment="1">
      <alignment horizontal="justify"/>
    </xf>
    <xf numFmtId="0" fontId="14" fillId="0" borderId="16" xfId="0" applyFont="1" applyBorder="1" applyAlignment="1">
      <alignment horizontal="right"/>
    </xf>
    <xf numFmtId="0" fontId="14" fillId="0" borderId="0" xfId="0" applyFont="1" applyBorder="1"/>
    <xf numFmtId="0" fontId="14" fillId="0" borderId="26" xfId="0" applyFont="1" applyBorder="1" applyAlignment="1" applyProtection="1">
      <alignment horizontal="right"/>
      <protection locked="0"/>
    </xf>
    <xf numFmtId="0" fontId="14" fillId="0" borderId="0" xfId="0" applyFont="1" applyBorder="1" applyAlignment="1">
      <alignment horizontal="justify"/>
    </xf>
    <xf numFmtId="0" fontId="14" fillId="0" borderId="16" xfId="0" quotePrefix="1" applyFont="1" applyBorder="1" applyAlignment="1">
      <alignment horizontal="right"/>
    </xf>
    <xf numFmtId="0" fontId="14" fillId="15" borderId="16" xfId="0" applyFont="1" applyFill="1" applyBorder="1" applyAlignment="1">
      <alignment horizontal="right"/>
    </xf>
    <xf numFmtId="0" fontId="21" fillId="0" borderId="26" xfId="0" applyFont="1" applyBorder="1" applyAlignment="1" applyProtection="1">
      <alignment horizontal="right"/>
      <protection locked="0"/>
    </xf>
    <xf numFmtId="0" fontId="14" fillId="15" borderId="0" xfId="0" applyFont="1" applyFill="1" applyBorder="1"/>
    <xf numFmtId="0" fontId="21" fillId="15" borderId="13" xfId="0" applyFont="1" applyFill="1" applyBorder="1"/>
    <xf numFmtId="0" fontId="26" fillId="15" borderId="0" xfId="0" applyFont="1" applyFill="1" applyBorder="1" applyAlignment="1">
      <alignment horizontal="left"/>
    </xf>
    <xf numFmtId="7" fontId="14" fillId="10" borderId="0" xfId="0" applyNumberFormat="1" applyFont="1" applyFill="1" applyBorder="1" applyAlignment="1" applyProtection="1">
      <alignment horizontal="right"/>
      <protection hidden="1"/>
    </xf>
    <xf numFmtId="7" fontId="14" fillId="10" borderId="27" xfId="0" applyNumberFormat="1" applyFont="1" applyFill="1" applyBorder="1" applyProtection="1">
      <protection hidden="1"/>
    </xf>
    <xf numFmtId="164" fontId="14" fillId="10" borderId="27" xfId="0" applyNumberFormat="1" applyFont="1" applyFill="1" applyBorder="1" applyProtection="1">
      <protection hidden="1"/>
    </xf>
    <xf numFmtId="1" fontId="8" fillId="3" borderId="11" xfId="0" applyNumberFormat="1" applyFont="1" applyFill="1" applyBorder="1" applyProtection="1">
      <protection locked="0"/>
    </xf>
    <xf numFmtId="1" fontId="8" fillId="10" borderId="11" xfId="0" applyNumberFormat="1" applyFont="1" applyFill="1" applyBorder="1" applyProtection="1">
      <protection locked="0"/>
    </xf>
    <xf numFmtId="0" fontId="21" fillId="0" borderId="18" xfId="0" applyFont="1" applyBorder="1" applyAlignment="1" applyProtection="1">
      <alignment horizontal="center"/>
      <protection locked="0"/>
    </xf>
    <xf numFmtId="0" fontId="21" fillId="12" borderId="13" xfId="0" applyFont="1" applyFill="1" applyBorder="1" applyAlignment="1" applyProtection="1">
      <alignment horizontal="left"/>
    </xf>
    <xf numFmtId="0" fontId="21" fillId="0" borderId="13" xfId="0" applyFont="1" applyBorder="1" applyAlignment="1" applyProtection="1">
      <alignment horizontal="left"/>
    </xf>
    <xf numFmtId="0" fontId="21" fillId="0" borderId="14" xfId="0" applyFont="1" applyBorder="1" applyAlignment="1" applyProtection="1">
      <alignment horizontal="left"/>
      <protection locked="0"/>
    </xf>
    <xf numFmtId="0" fontId="21" fillId="2" borderId="15" xfId="0" applyFont="1" applyFill="1" applyBorder="1" applyAlignment="1" applyProtection="1">
      <alignment horizontal="left"/>
    </xf>
    <xf numFmtId="0" fontId="21" fillId="2" borderId="0" xfId="0" applyFont="1" applyFill="1" applyBorder="1" applyAlignment="1" applyProtection="1">
      <alignment horizontal="left"/>
    </xf>
    <xf numFmtId="0" fontId="21" fillId="12" borderId="0" xfId="0" applyFont="1" applyFill="1" applyBorder="1" applyAlignment="1" applyProtection="1">
      <alignment horizontal="left"/>
    </xf>
    <xf numFmtId="7" fontId="21" fillId="7" borderId="8" xfId="1" applyNumberFormat="1" applyFont="1" applyFill="1" applyBorder="1" applyProtection="1"/>
    <xf numFmtId="0" fontId="14" fillId="0" borderId="30" xfId="0" applyFont="1" applyBorder="1" applyProtection="1"/>
    <xf numFmtId="0" fontId="14" fillId="0" borderId="31" xfId="0" applyFont="1" applyBorder="1" applyProtection="1">
      <protection locked="0"/>
    </xf>
    <xf numFmtId="1" fontId="24" fillId="12" borderId="31" xfId="0" applyNumberFormat="1" applyFont="1" applyFill="1" applyBorder="1" applyProtection="1">
      <protection locked="0"/>
    </xf>
    <xf numFmtId="0" fontId="14" fillId="0" borderId="32" xfId="0" applyFont="1" applyBorder="1" applyProtection="1"/>
    <xf numFmtId="1" fontId="8" fillId="12" borderId="25" xfId="0" applyNumberFormat="1" applyFont="1" applyFill="1" applyBorder="1" applyProtection="1">
      <protection locked="0"/>
    </xf>
    <xf numFmtId="0" fontId="25" fillId="2" borderId="33" xfId="0" applyFont="1" applyFill="1" applyBorder="1" applyAlignment="1" applyProtection="1">
      <alignment horizontal="center" vertical="center"/>
    </xf>
    <xf numFmtId="0" fontId="14" fillId="0" borderId="35" xfId="0" applyFont="1" applyBorder="1" applyProtection="1"/>
    <xf numFmtId="0" fontId="21" fillId="9" borderId="10" xfId="0" applyFont="1" applyFill="1" applyBorder="1" applyAlignment="1">
      <alignment vertical="center"/>
    </xf>
    <xf numFmtId="0" fontId="21" fillId="0" borderId="17" xfId="0" applyFont="1" applyBorder="1"/>
    <xf numFmtId="0" fontId="22" fillId="0" borderId="17" xfId="0" applyFont="1" applyBorder="1"/>
    <xf numFmtId="0" fontId="22" fillId="0" borderId="18" xfId="0" applyFont="1" applyBorder="1"/>
    <xf numFmtId="0" fontId="21" fillId="0" borderId="0" xfId="0" applyFont="1" applyBorder="1"/>
    <xf numFmtId="0" fontId="22" fillId="0" borderId="0" xfId="0" applyFont="1" applyBorder="1"/>
    <xf numFmtId="0" fontId="22" fillId="0" borderId="16" xfId="0" applyFont="1" applyBorder="1"/>
    <xf numFmtId="0" fontId="21" fillId="0" borderId="15" xfId="0" applyFont="1" applyBorder="1" applyAlignment="1">
      <alignment horizontal="center" vertical="center"/>
    </xf>
    <xf numFmtId="0" fontId="21" fillId="0" borderId="0"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6" fillId="0" borderId="9" xfId="0" applyFont="1" applyBorder="1" applyAlignment="1" applyProtection="1">
      <alignment horizontal="left"/>
    </xf>
    <xf numFmtId="0" fontId="21" fillId="0" borderId="17" xfId="0" applyFont="1" applyBorder="1" applyAlignment="1" applyProtection="1">
      <alignment horizontal="center"/>
    </xf>
    <xf numFmtId="0" fontId="21" fillId="12" borderId="16" xfId="0" applyFont="1" applyFill="1" applyBorder="1" applyAlignment="1" applyProtection="1">
      <alignment horizontal="left"/>
    </xf>
    <xf numFmtId="0" fontId="21" fillId="0" borderId="9" xfId="0" applyFont="1" applyBorder="1" applyAlignment="1" applyProtection="1">
      <alignment horizontal="left"/>
    </xf>
    <xf numFmtId="0" fontId="21" fillId="0" borderId="15" xfId="0" applyFont="1" applyBorder="1" applyAlignment="1" applyProtection="1">
      <alignment horizontal="left"/>
    </xf>
    <xf numFmtId="0" fontId="21" fillId="0" borderId="12" xfId="0" applyFont="1" applyBorder="1" applyAlignment="1" applyProtection="1">
      <alignment horizontal="left"/>
    </xf>
    <xf numFmtId="0" fontId="22" fillId="0" borderId="15" xfId="0" applyFont="1" applyBorder="1" applyProtection="1">
      <protection locked="0"/>
    </xf>
    <xf numFmtId="0" fontId="22" fillId="0" borderId="12" xfId="0" applyFont="1" applyBorder="1" applyProtection="1">
      <protection locked="0"/>
    </xf>
    <xf numFmtId="41" fontId="19" fillId="10" borderId="22" xfId="1" applyNumberFormat="1" applyFont="1" applyFill="1" applyBorder="1" applyProtection="1">
      <protection hidden="1"/>
    </xf>
    <xf numFmtId="41" fontId="19" fillId="3" borderId="22" xfId="1" applyNumberFormat="1" applyFont="1" applyFill="1" applyBorder="1" applyProtection="1">
      <protection locked="0"/>
    </xf>
    <xf numFmtId="0" fontId="14" fillId="0" borderId="0" xfId="0" applyFont="1" applyBorder="1" applyProtection="1">
      <protection locked="0"/>
    </xf>
    <xf numFmtId="0" fontId="14" fillId="0" borderId="23" xfId="0" applyFont="1" applyBorder="1" applyAlignment="1" applyProtection="1">
      <alignment horizontal="justify"/>
      <protection locked="0"/>
    </xf>
    <xf numFmtId="0" fontId="26" fillId="0" borderId="0" xfId="0" applyFont="1" applyBorder="1" applyAlignment="1" applyProtection="1">
      <alignment horizontal="justify"/>
      <protection locked="0"/>
    </xf>
    <xf numFmtId="0" fontId="21" fillId="0" borderId="23" xfId="0" applyFont="1" applyBorder="1" applyAlignment="1" applyProtection="1">
      <alignment horizontal="left" indent="3"/>
      <protection locked="0"/>
    </xf>
    <xf numFmtId="0" fontId="14" fillId="0" borderId="23" xfId="0" applyFont="1" applyBorder="1" applyAlignment="1" applyProtection="1">
      <alignment horizontal="left" indent="3"/>
      <protection locked="0"/>
    </xf>
    <xf numFmtId="0" fontId="14" fillId="0" borderId="0" xfId="0" applyFont="1" applyBorder="1" applyAlignment="1" applyProtection="1">
      <alignment horizontal="justify"/>
      <protection locked="0"/>
    </xf>
    <xf numFmtId="0" fontId="14" fillId="13" borderId="16" xfId="0" applyFont="1" applyFill="1" applyBorder="1" applyAlignment="1" applyProtection="1">
      <alignment horizontal="center"/>
    </xf>
    <xf numFmtId="0" fontId="19" fillId="0" borderId="0" xfId="0" applyFont="1" applyBorder="1" applyProtection="1">
      <protection locked="0"/>
    </xf>
    <xf numFmtId="41" fontId="19" fillId="3" borderId="11" xfId="1" applyNumberFormat="1" applyFont="1" applyFill="1" applyBorder="1" applyProtection="1">
      <protection locked="0"/>
    </xf>
    <xf numFmtId="41" fontId="21" fillId="5" borderId="8" xfId="1" applyNumberFormat="1" applyFont="1" applyFill="1" applyBorder="1" applyProtection="1"/>
    <xf numFmtId="7" fontId="21" fillId="4" borderId="8" xfId="1" applyNumberFormat="1" applyFont="1" applyFill="1" applyBorder="1" applyProtection="1"/>
    <xf numFmtId="7" fontId="21" fillId="8" borderId="8" xfId="1" applyNumberFormat="1" applyFont="1" applyFill="1" applyBorder="1" applyProtection="1"/>
    <xf numFmtId="0" fontId="12" fillId="9" borderId="6" xfId="0" applyFont="1" applyFill="1" applyBorder="1" applyAlignment="1">
      <alignment vertical="center"/>
    </xf>
    <xf numFmtId="0" fontId="12" fillId="0" borderId="15" xfId="0" applyFont="1" applyBorder="1" applyAlignment="1">
      <alignment vertical="center"/>
    </xf>
    <xf numFmtId="0" fontId="12" fillId="0" borderId="0" xfId="0" applyFont="1" applyBorder="1"/>
    <xf numFmtId="0" fontId="15" fillId="0" borderId="0" xfId="0" applyFont="1" applyBorder="1"/>
    <xf numFmtId="0" fontId="15" fillId="0" borderId="16" xfId="0" applyFont="1" applyBorder="1"/>
    <xf numFmtId="0" fontId="21" fillId="12" borderId="17" xfId="0" applyFont="1" applyFill="1" applyBorder="1" applyAlignment="1" applyProtection="1">
      <alignment horizontal="left"/>
    </xf>
    <xf numFmtId="0" fontId="7" fillId="0" borderId="15" xfId="0" applyFont="1" applyBorder="1" applyProtection="1"/>
    <xf numFmtId="165" fontId="14" fillId="0" borderId="16" xfId="0" applyNumberFormat="1" applyFont="1" applyBorder="1" applyProtection="1"/>
    <xf numFmtId="165" fontId="14" fillId="0" borderId="0" xfId="0" applyNumberFormat="1" applyFont="1" applyBorder="1" applyProtection="1"/>
    <xf numFmtId="0" fontId="21" fillId="4" borderId="0" xfId="0" applyFont="1" applyFill="1" applyBorder="1" applyAlignment="1" applyProtection="1">
      <protection locked="0"/>
    </xf>
    <xf numFmtId="0" fontId="21" fillId="4" borderId="16" xfId="0" applyFont="1" applyFill="1" applyBorder="1" applyAlignment="1" applyProtection="1">
      <protection locked="0"/>
    </xf>
    <xf numFmtId="0" fontId="14" fillId="5" borderId="7" xfId="0" applyFont="1" applyFill="1" applyBorder="1"/>
    <xf numFmtId="0" fontId="14" fillId="4" borderId="7" xfId="0" applyFont="1" applyFill="1" applyBorder="1"/>
    <xf numFmtId="0" fontId="7" fillId="15" borderId="0" xfId="0" applyFont="1" applyFill="1" applyBorder="1" applyAlignment="1">
      <alignment horizontal="left"/>
    </xf>
    <xf numFmtId="0" fontId="21" fillId="0" borderId="23" xfId="0" applyFont="1" applyBorder="1" applyAlignment="1">
      <alignment horizontal="left" indent="3"/>
    </xf>
    <xf numFmtId="0" fontId="14" fillId="0" borderId="23" xfId="0" applyFont="1" applyBorder="1" applyAlignment="1">
      <alignment horizontal="left" indent="3"/>
    </xf>
    <xf numFmtId="0" fontId="7" fillId="0" borderId="23" xfId="0" applyFont="1" applyBorder="1" applyAlignment="1">
      <alignment horizontal="left" indent="2"/>
    </xf>
    <xf numFmtId="0" fontId="14" fillId="0" borderId="23" xfId="0" applyFont="1" applyBorder="1" applyAlignment="1">
      <alignment horizontal="left" indent="2"/>
    </xf>
    <xf numFmtId="0" fontId="6" fillId="0" borderId="23" xfId="0" applyFont="1" applyBorder="1" applyAlignment="1">
      <alignment horizontal="left" indent="2"/>
    </xf>
    <xf numFmtId="0" fontId="12" fillId="0" borderId="0" xfId="0" applyFont="1" applyBorder="1" applyAlignment="1">
      <alignment horizontal="center"/>
    </xf>
    <xf numFmtId="0" fontId="12" fillId="0" borderId="9"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9" fillId="3" borderId="36" xfId="0" applyFont="1" applyFill="1" applyBorder="1" applyAlignment="1">
      <alignment horizontal="center"/>
    </xf>
    <xf numFmtId="0" fontId="19" fillId="0" borderId="37" xfId="0" applyFont="1" applyBorder="1" applyProtection="1">
      <protection locked="0"/>
    </xf>
    <xf numFmtId="0" fontId="19" fillId="0" borderId="38" xfId="0" applyFont="1" applyBorder="1" applyProtection="1">
      <protection locked="0"/>
    </xf>
    <xf numFmtId="0" fontId="12" fillId="7" borderId="10" xfId="0" applyFont="1" applyFill="1" applyBorder="1" applyProtection="1">
      <protection locked="0"/>
    </xf>
    <xf numFmtId="0" fontId="12" fillId="8" borderId="10" xfId="0" applyFont="1" applyFill="1" applyBorder="1" applyProtection="1">
      <protection locked="0"/>
    </xf>
    <xf numFmtId="0" fontId="21" fillId="4" borderId="7" xfId="0" applyFont="1" applyFill="1" applyBorder="1" applyAlignment="1" applyProtection="1">
      <alignment horizontal="left"/>
      <protection locked="0"/>
    </xf>
    <xf numFmtId="0" fontId="12" fillId="4" borderId="10" xfId="0" applyFont="1" applyFill="1" applyBorder="1" applyProtection="1">
      <protection locked="0"/>
    </xf>
    <xf numFmtId="0" fontId="12" fillId="11" borderId="7" xfId="0" applyFont="1" applyFill="1" applyBorder="1" applyProtection="1">
      <protection locked="0"/>
    </xf>
    <xf numFmtId="0" fontId="16" fillId="4" borderId="0" xfId="0" applyFont="1" applyFill="1" applyBorder="1" applyAlignment="1">
      <alignment horizontal="right"/>
    </xf>
    <xf numFmtId="41" fontId="16" fillId="4" borderId="16" xfId="0" applyNumberFormat="1" applyFont="1" applyFill="1" applyBorder="1"/>
    <xf numFmtId="41" fontId="19" fillId="10" borderId="39" xfId="1" applyNumberFormat="1" applyFont="1" applyFill="1" applyBorder="1" applyProtection="1">
      <protection hidden="1"/>
    </xf>
    <xf numFmtId="0" fontId="13" fillId="5" borderId="10" xfId="0" applyFont="1" applyFill="1" applyBorder="1" applyAlignment="1">
      <alignment horizontal="center"/>
    </xf>
    <xf numFmtId="41" fontId="19" fillId="3" borderId="39" xfId="1" applyNumberFormat="1" applyFont="1" applyFill="1" applyBorder="1" applyProtection="1">
      <protection locked="0"/>
    </xf>
    <xf numFmtId="0" fontId="21" fillId="7" borderId="10" xfId="0" applyFont="1" applyFill="1" applyBorder="1" applyProtection="1">
      <protection locked="0"/>
    </xf>
    <xf numFmtId="0" fontId="7" fillId="0" borderId="6" xfId="0" applyFont="1" applyBorder="1" applyProtection="1"/>
    <xf numFmtId="0" fontId="22" fillId="0" borderId="0" xfId="0" applyFont="1"/>
    <xf numFmtId="0" fontId="21" fillId="0" borderId="0" xfId="0" applyFont="1" applyBorder="1" applyAlignment="1">
      <alignment horizontal="left"/>
    </xf>
    <xf numFmtId="0" fontId="21" fillId="2" borderId="0" xfId="0" applyFont="1" applyFill="1" applyBorder="1" applyAlignment="1">
      <alignment vertical="center"/>
    </xf>
    <xf numFmtId="0" fontId="21" fillId="3" borderId="0" xfId="0" applyFont="1" applyFill="1" applyBorder="1" applyAlignment="1">
      <alignment vertical="center"/>
    </xf>
    <xf numFmtId="0" fontId="21" fillId="0" borderId="0" xfId="0" applyFont="1" applyBorder="1" applyAlignment="1">
      <alignment vertical="center"/>
    </xf>
    <xf numFmtId="0" fontId="21" fillId="2" borderId="0" xfId="0" applyFont="1" applyFill="1" applyBorder="1"/>
    <xf numFmtId="0" fontId="21" fillId="0" borderId="0" xfId="0" applyFont="1" applyBorder="1" applyAlignment="1">
      <alignment horizontal="left"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15" xfId="0" applyFont="1" applyBorder="1"/>
    <xf numFmtId="0" fontId="21" fillId="0" borderId="15" xfId="0" applyFont="1" applyBorder="1" applyAlignment="1">
      <alignment horizontal="justify" vertical="center"/>
    </xf>
    <xf numFmtId="0" fontId="7" fillId="2" borderId="0" xfId="0" applyFont="1" applyFill="1" applyBorder="1" applyAlignment="1" applyProtection="1">
      <alignment vertical="center"/>
      <protection locked="0"/>
    </xf>
    <xf numFmtId="0" fontId="26" fillId="4" borderId="0" xfId="0" applyFont="1" applyFill="1" applyBorder="1" applyProtection="1">
      <protection locked="0"/>
    </xf>
    <xf numFmtId="0" fontId="26" fillId="0" borderId="10" xfId="0" applyFont="1" applyBorder="1" applyProtection="1">
      <protection locked="0"/>
    </xf>
    <xf numFmtId="0" fontId="28" fillId="0" borderId="15" xfId="0" applyFont="1" applyFill="1" applyBorder="1" applyAlignment="1" applyProtection="1">
      <alignment vertical="center"/>
    </xf>
    <xf numFmtId="0" fontId="12" fillId="15" borderId="15" xfId="0" applyFont="1" applyFill="1" applyBorder="1" applyAlignment="1" applyProtection="1">
      <alignment horizontal="right"/>
      <protection locked="0"/>
    </xf>
    <xf numFmtId="0" fontId="12" fillId="15" borderId="16" xfId="0" applyFont="1" applyFill="1" applyBorder="1" applyAlignment="1" applyProtection="1">
      <alignment horizontal="left"/>
      <protection locked="0"/>
    </xf>
    <xf numFmtId="0" fontId="21" fillId="15" borderId="12" xfId="0" applyFont="1" applyFill="1" applyBorder="1" applyAlignment="1">
      <alignment horizontal="center"/>
    </xf>
    <xf numFmtId="0" fontId="21" fillId="15" borderId="14" xfId="0" applyFont="1" applyFill="1" applyBorder="1"/>
    <xf numFmtId="7" fontId="21" fillId="15" borderId="8" xfId="1" applyNumberFormat="1" applyFont="1" applyFill="1" applyBorder="1" applyProtection="1"/>
    <xf numFmtId="0" fontId="21" fillId="15" borderId="5" xfId="0" applyFont="1" applyFill="1" applyBorder="1" applyAlignment="1">
      <alignment horizontal="right"/>
    </xf>
    <xf numFmtId="0" fontId="26" fillId="16" borderId="12" xfId="0" applyFont="1" applyFill="1" applyBorder="1" applyAlignment="1">
      <alignment horizontal="center" vertical="center"/>
    </xf>
    <xf numFmtId="0" fontId="26" fillId="16" borderId="13" xfId="0" applyFont="1" applyFill="1" applyBorder="1" applyAlignment="1">
      <alignment horizontal="center" vertical="center"/>
    </xf>
    <xf numFmtId="0" fontId="26" fillId="16" borderId="14" xfId="0" applyFont="1" applyFill="1" applyBorder="1" applyAlignment="1">
      <alignment horizontal="center" vertical="center"/>
    </xf>
    <xf numFmtId="0" fontId="21" fillId="9" borderId="15"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16" xfId="0" applyFont="1" applyFill="1" applyBorder="1" applyAlignment="1">
      <alignment horizontal="center" vertical="center"/>
    </xf>
    <xf numFmtId="0" fontId="21" fillId="0" borderId="0" xfId="0" applyFont="1" applyBorder="1" applyAlignment="1">
      <alignment horizontal="left" vertical="center" wrapText="1"/>
    </xf>
    <xf numFmtId="0" fontId="26" fillId="16" borderId="15" xfId="0" applyFont="1" applyFill="1" applyBorder="1" applyAlignment="1">
      <alignment horizontal="center" vertical="center"/>
    </xf>
    <xf numFmtId="0" fontId="26" fillId="16" borderId="0" xfId="0" applyFont="1" applyFill="1" applyBorder="1" applyAlignment="1">
      <alignment horizontal="center" vertical="center"/>
    </xf>
    <xf numFmtId="0" fontId="26" fillId="16" borderId="16" xfId="0" applyFont="1" applyFill="1" applyBorder="1" applyAlignment="1">
      <alignment horizontal="center" vertical="center"/>
    </xf>
    <xf numFmtId="0" fontId="26" fillId="0" borderId="15" xfId="0" applyFont="1" applyBorder="1" applyAlignment="1">
      <alignment horizontal="left" vertical="center"/>
    </xf>
    <xf numFmtId="0" fontId="26" fillId="0" borderId="0" xfId="0" applyFont="1" applyBorder="1" applyAlignment="1">
      <alignment horizontal="left" vertical="center"/>
    </xf>
    <xf numFmtId="0" fontId="21" fillId="0" borderId="0" xfId="0" applyFont="1" applyBorder="1" applyAlignment="1">
      <alignment horizontal="left" wrapText="1"/>
    </xf>
    <xf numFmtId="0" fontId="21" fillId="0" borderId="15" xfId="0" applyFont="1" applyBorder="1" applyAlignment="1">
      <alignment horizontal="left" vertical="center" wrapText="1"/>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21" fillId="0" borderId="0" xfId="0" applyFont="1" applyBorder="1" applyAlignment="1">
      <alignment horizontal="left"/>
    </xf>
    <xf numFmtId="0" fontId="21" fillId="0" borderId="0" xfId="0" applyFont="1" applyBorder="1" applyAlignment="1">
      <alignment horizontal="left" vertical="center"/>
    </xf>
    <xf numFmtId="0" fontId="21" fillId="2" borderId="15" xfId="0" applyFont="1" applyFill="1" applyBorder="1" applyAlignment="1" applyProtection="1">
      <alignment horizontal="left"/>
    </xf>
    <xf numFmtId="0" fontId="21" fillId="2" borderId="0" xfId="0" applyFont="1" applyFill="1" applyBorder="1" applyAlignment="1" applyProtection="1">
      <alignment horizontal="left"/>
    </xf>
    <xf numFmtId="0" fontId="21" fillId="2" borderId="34" xfId="0" applyFont="1" applyFill="1" applyBorder="1" applyAlignment="1" applyProtection="1">
      <alignment horizontal="left"/>
    </xf>
    <xf numFmtId="0" fontId="21" fillId="2" borderId="32" xfId="0" applyFont="1" applyFill="1" applyBorder="1" applyAlignment="1" applyProtection="1">
      <alignment horizontal="left"/>
    </xf>
    <xf numFmtId="0" fontId="7" fillId="2" borderId="15" xfId="0" applyFont="1" applyFill="1" applyBorder="1" applyAlignment="1" applyProtection="1">
      <alignment horizontal="left"/>
    </xf>
    <xf numFmtId="0" fontId="25" fillId="0" borderId="0" xfId="0" applyFont="1" applyBorder="1" applyAlignment="1" applyProtection="1">
      <alignment horizontal="center" vertical="top" wrapText="1"/>
    </xf>
    <xf numFmtId="0" fontId="30" fillId="0" borderId="28" xfId="0" applyFont="1" applyFill="1" applyBorder="1" applyAlignment="1" applyProtection="1">
      <alignment horizontal="center" vertical="center"/>
    </xf>
    <xf numFmtId="0" fontId="31" fillId="0" borderId="29"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31" fillId="0" borderId="28" xfId="0" applyFont="1" applyFill="1" applyBorder="1" applyAlignment="1" applyProtection="1">
      <alignment horizontal="center" vertical="center"/>
    </xf>
    <xf numFmtId="0" fontId="14" fillId="10" borderId="6" xfId="0" applyFont="1" applyFill="1" applyBorder="1" applyAlignment="1" applyProtection="1">
      <alignment horizontal="center" vertical="center"/>
    </xf>
    <xf numFmtId="0" fontId="14" fillId="10" borderId="7" xfId="0" applyFont="1" applyFill="1" applyBorder="1" applyAlignment="1" applyProtection="1">
      <alignment horizontal="center" vertical="center"/>
    </xf>
    <xf numFmtId="0" fontId="14" fillId="10" borderId="10" xfId="0" applyFont="1" applyFill="1" applyBorder="1" applyAlignment="1" applyProtection="1">
      <alignment horizontal="center" vertical="center"/>
    </xf>
    <xf numFmtId="0" fontId="7" fillId="0" borderId="15" xfId="0" applyFont="1" applyBorder="1" applyAlignment="1" applyProtection="1">
      <alignment horizontal="right"/>
      <protection locked="0"/>
    </xf>
    <xf numFmtId="0" fontId="21" fillId="0" borderId="0" xfId="0" applyFont="1" applyBorder="1" applyAlignment="1" applyProtection="1">
      <alignment horizontal="right"/>
      <protection locked="0"/>
    </xf>
    <xf numFmtId="0" fontId="12" fillId="4" borderId="15" xfId="0" applyFont="1" applyFill="1" applyBorder="1" applyAlignment="1">
      <alignment horizontal="center"/>
    </xf>
    <xf numFmtId="0" fontId="12" fillId="4" borderId="0" xfId="0" applyFont="1" applyFill="1" applyBorder="1" applyAlignment="1">
      <alignment horizontal="center"/>
    </xf>
    <xf numFmtId="0" fontId="12" fillId="15" borderId="9" xfId="0" applyFont="1" applyFill="1" applyBorder="1" applyAlignment="1">
      <alignment horizontal="center"/>
    </xf>
    <xf numFmtId="0" fontId="12" fillId="15" borderId="18" xfId="0" applyFont="1" applyFill="1" applyBorder="1" applyAlignment="1">
      <alignment horizontal="center"/>
    </xf>
    <xf numFmtId="0" fontId="19" fillId="0" borderId="40" xfId="0" applyFont="1" applyBorder="1" applyAlignment="1">
      <alignment horizontal="center"/>
    </xf>
    <xf numFmtId="0" fontId="19" fillId="3" borderId="15" xfId="0" applyFont="1" applyFill="1" applyBorder="1" applyAlignment="1">
      <alignment horizontal="center"/>
    </xf>
    <xf numFmtId="0" fontId="19" fillId="0" borderId="15" xfId="0" applyFont="1" applyBorder="1" applyAlignment="1">
      <alignment horizontal="center"/>
    </xf>
    <xf numFmtId="41" fontId="21" fillId="7" borderId="8" xfId="1" applyNumberFormat="1" applyFont="1" applyFill="1" applyBorder="1" applyProtection="1"/>
    <xf numFmtId="0" fontId="13" fillId="0" borderId="0" xfId="0" applyFont="1" applyAlignment="1">
      <alignment horizontal="left"/>
    </xf>
    <xf numFmtId="0" fontId="12" fillId="0" borderId="17" xfId="0" applyFont="1" applyBorder="1" applyAlignment="1">
      <alignment horizontal="left"/>
    </xf>
    <xf numFmtId="0" fontId="20" fillId="11" borderId="8" xfId="0" applyFont="1" applyFill="1" applyBorder="1" applyAlignment="1" applyProtection="1">
      <alignment horizontal="left"/>
      <protection locked="0"/>
    </xf>
    <xf numFmtId="0" fontId="7" fillId="11" borderId="7" xfId="0" applyFont="1" applyFill="1" applyBorder="1" applyAlignment="1" applyProtection="1">
      <alignment horizontal="left"/>
      <protection locked="0"/>
    </xf>
    <xf numFmtId="49" fontId="19" fillId="0" borderId="0" xfId="0" applyNumberFormat="1" applyFont="1" applyAlignment="1">
      <alignment horizontal="left"/>
    </xf>
    <xf numFmtId="0" fontId="21" fillId="7" borderId="7" xfId="0" applyFont="1" applyFill="1" applyBorder="1" applyAlignment="1" applyProtection="1">
      <alignment horizontal="left"/>
      <protection locked="0"/>
    </xf>
    <xf numFmtId="49" fontId="31" fillId="0" borderId="0" xfId="0" applyNumberFormat="1" applyFont="1" applyAlignment="1">
      <alignment horizontal="left"/>
    </xf>
    <xf numFmtId="0" fontId="21" fillId="8" borderId="7" xfId="0" applyFont="1" applyFill="1" applyBorder="1" applyAlignment="1" applyProtection="1">
      <alignment horizontal="left"/>
      <protection locked="0"/>
    </xf>
  </cellXfs>
  <cellStyles count="3">
    <cellStyle name="Comma" xfId="1" builtinId="3"/>
    <cellStyle name="Normal" xfId="0" builtinId="0"/>
    <cellStyle name="Normal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10</xdr:col>
      <xdr:colOff>285750</xdr:colOff>
      <xdr:row>4</xdr:row>
      <xdr:rowOff>62442</xdr:rowOff>
    </xdr:to>
    <xdr:pic>
      <xdr:nvPicPr>
        <xdr:cNvPr id="3163" name="Picture 3">
          <a:extLst>
            <a:ext uri="{FF2B5EF4-FFF2-40B4-BE49-F238E27FC236}">
              <a16:creationId xmlns:a16="http://schemas.microsoft.com/office/drawing/2014/main" id="{00000000-0008-0000-0100-00005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981075"/>
          <a:ext cx="2114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F30"/>
  <sheetViews>
    <sheetView topLeftCell="A17" zoomScale="118" zoomScaleNormal="118" workbookViewId="0">
      <selection activeCell="D3" sqref="D3:D30"/>
    </sheetView>
  </sheetViews>
  <sheetFormatPr defaultRowHeight="15" x14ac:dyDescent="0.25"/>
  <cols>
    <col min="1" max="1" width="65.28515625" customWidth="1"/>
    <col min="2" max="2" width="7.5703125" bestFit="1" customWidth="1"/>
    <col min="3" max="3" width="40.140625" bestFit="1" customWidth="1"/>
    <col min="4" max="4" width="8.85546875" bestFit="1" customWidth="1"/>
    <col min="5" max="5" width="21.140625" customWidth="1"/>
    <col min="6" max="6" width="14.28515625" customWidth="1"/>
  </cols>
  <sheetData>
    <row r="2" spans="1:6" ht="30" x14ac:dyDescent="0.25">
      <c r="A2" s="2" t="s">
        <v>20</v>
      </c>
      <c r="B2" s="3" t="s">
        <v>21</v>
      </c>
      <c r="C2" s="4" t="s">
        <v>22</v>
      </c>
      <c r="D2" s="5" t="s">
        <v>23</v>
      </c>
      <c r="E2" s="6" t="s">
        <v>39</v>
      </c>
      <c r="F2" s="5" t="s">
        <v>0</v>
      </c>
    </row>
    <row r="3" spans="1:6" x14ac:dyDescent="0.25">
      <c r="A3" t="s">
        <v>38</v>
      </c>
      <c r="B3" s="7" t="s">
        <v>24</v>
      </c>
      <c r="C3" s="8" t="s">
        <v>25</v>
      </c>
      <c r="D3">
        <v>170</v>
      </c>
      <c r="F3">
        <f>D3*E3</f>
        <v>0</v>
      </c>
    </row>
    <row r="4" spans="1:6" x14ac:dyDescent="0.25">
      <c r="A4" t="s">
        <v>19</v>
      </c>
      <c r="B4" s="7" t="s">
        <v>24</v>
      </c>
      <c r="C4" s="8" t="s">
        <v>25</v>
      </c>
      <c r="D4">
        <v>819</v>
      </c>
      <c r="F4">
        <f t="shared" ref="F4:F29" si="0">D4*E4</f>
        <v>0</v>
      </c>
    </row>
    <row r="5" spans="1:6" x14ac:dyDescent="0.25">
      <c r="A5" t="s">
        <v>8</v>
      </c>
      <c r="B5" s="7" t="s">
        <v>24</v>
      </c>
      <c r="C5" s="8" t="s">
        <v>25</v>
      </c>
      <c r="D5">
        <v>819</v>
      </c>
      <c r="F5">
        <f t="shared" si="0"/>
        <v>0</v>
      </c>
    </row>
    <row r="6" spans="1:6" x14ac:dyDescent="0.25">
      <c r="A6" t="s">
        <v>13</v>
      </c>
      <c r="B6" s="7" t="s">
        <v>24</v>
      </c>
      <c r="C6" s="8" t="s">
        <v>25</v>
      </c>
      <c r="D6">
        <v>840</v>
      </c>
      <c r="F6">
        <f t="shared" si="0"/>
        <v>0</v>
      </c>
    </row>
    <row r="7" spans="1:6" x14ac:dyDescent="0.25">
      <c r="A7" t="s">
        <v>9</v>
      </c>
      <c r="B7" s="7" t="s">
        <v>24</v>
      </c>
      <c r="C7" s="8" t="s">
        <v>25</v>
      </c>
      <c r="D7">
        <v>435</v>
      </c>
      <c r="F7">
        <f t="shared" si="0"/>
        <v>0</v>
      </c>
    </row>
    <row r="8" spans="1:6" x14ac:dyDescent="0.25">
      <c r="A8" t="s">
        <v>10</v>
      </c>
      <c r="B8" s="7" t="s">
        <v>24</v>
      </c>
      <c r="C8" s="8" t="s">
        <v>25</v>
      </c>
      <c r="D8">
        <v>640</v>
      </c>
      <c r="F8">
        <f t="shared" si="0"/>
        <v>0</v>
      </c>
    </row>
    <row r="9" spans="1:6" x14ac:dyDescent="0.25">
      <c r="A9" t="s">
        <v>26</v>
      </c>
      <c r="B9" s="7" t="s">
        <v>24</v>
      </c>
      <c r="C9" s="8" t="s">
        <v>25</v>
      </c>
      <c r="D9">
        <v>544</v>
      </c>
      <c r="F9">
        <f t="shared" si="0"/>
        <v>0</v>
      </c>
    </row>
    <row r="10" spans="1:6" x14ac:dyDescent="0.25">
      <c r="A10" t="s">
        <v>27</v>
      </c>
      <c r="B10" s="7" t="s">
        <v>24</v>
      </c>
      <c r="C10" s="8" t="s">
        <v>25</v>
      </c>
      <c r="D10">
        <v>819</v>
      </c>
      <c r="F10">
        <f t="shared" si="0"/>
        <v>0</v>
      </c>
    </row>
    <row r="11" spans="1:6" x14ac:dyDescent="0.25">
      <c r="A11" t="s">
        <v>28</v>
      </c>
      <c r="B11" s="7" t="s">
        <v>24</v>
      </c>
      <c r="C11" s="8" t="s">
        <v>25</v>
      </c>
      <c r="D11">
        <v>819</v>
      </c>
      <c r="F11">
        <f t="shared" si="0"/>
        <v>0</v>
      </c>
    </row>
    <row r="12" spans="1:6" x14ac:dyDescent="0.25">
      <c r="A12" t="s">
        <v>14</v>
      </c>
      <c r="B12" s="7" t="s">
        <v>24</v>
      </c>
      <c r="C12" s="8" t="s">
        <v>25</v>
      </c>
      <c r="D12">
        <v>840</v>
      </c>
      <c r="F12">
        <f t="shared" si="0"/>
        <v>0</v>
      </c>
    </row>
    <row r="13" spans="1:6" x14ac:dyDescent="0.25">
      <c r="A13" t="s">
        <v>15</v>
      </c>
      <c r="B13" s="7" t="s">
        <v>24</v>
      </c>
      <c r="C13" s="8" t="s">
        <v>25</v>
      </c>
      <c r="D13">
        <v>436</v>
      </c>
      <c r="F13">
        <f t="shared" si="0"/>
        <v>0</v>
      </c>
    </row>
    <row r="14" spans="1:6" x14ac:dyDescent="0.25">
      <c r="A14" t="s">
        <v>16</v>
      </c>
      <c r="B14" s="7" t="s">
        <v>24</v>
      </c>
      <c r="C14" s="8" t="s">
        <v>25</v>
      </c>
      <c r="D14">
        <v>650</v>
      </c>
      <c r="F14">
        <f t="shared" si="0"/>
        <v>0</v>
      </c>
    </row>
    <row r="15" spans="1:6" x14ac:dyDescent="0.25">
      <c r="A15" t="s">
        <v>29</v>
      </c>
      <c r="B15" s="7" t="s">
        <v>24</v>
      </c>
      <c r="C15" s="8" t="s">
        <v>25</v>
      </c>
      <c r="D15">
        <v>544</v>
      </c>
      <c r="F15">
        <f t="shared" si="0"/>
        <v>0</v>
      </c>
    </row>
    <row r="16" spans="1:6" x14ac:dyDescent="0.25">
      <c r="A16" t="s">
        <v>30</v>
      </c>
      <c r="B16" s="7" t="s">
        <v>24</v>
      </c>
      <c r="C16" s="8" t="s">
        <v>25</v>
      </c>
      <c r="D16">
        <v>819</v>
      </c>
      <c r="F16">
        <f t="shared" si="0"/>
        <v>0</v>
      </c>
    </row>
    <row r="17" spans="1:6" x14ac:dyDescent="0.25">
      <c r="A17" t="s">
        <v>7</v>
      </c>
      <c r="B17" s="7" t="s">
        <v>24</v>
      </c>
      <c r="C17" s="8" t="s">
        <v>25</v>
      </c>
      <c r="D17">
        <v>819</v>
      </c>
      <c r="F17">
        <f t="shared" si="0"/>
        <v>0</v>
      </c>
    </row>
    <row r="18" spans="1:6" x14ac:dyDescent="0.25">
      <c r="A18" t="s">
        <v>31</v>
      </c>
      <c r="B18" s="7" t="s">
        <v>24</v>
      </c>
      <c r="C18" s="8" t="s">
        <v>25</v>
      </c>
      <c r="D18">
        <v>840</v>
      </c>
      <c r="F18">
        <f t="shared" si="0"/>
        <v>0</v>
      </c>
    </row>
    <row r="19" spans="1:6" x14ac:dyDescent="0.25">
      <c r="A19" t="s">
        <v>12</v>
      </c>
      <c r="B19" s="7" t="s">
        <v>24</v>
      </c>
      <c r="C19" s="8" t="s">
        <v>25</v>
      </c>
      <c r="D19">
        <v>819</v>
      </c>
      <c r="F19">
        <f t="shared" si="0"/>
        <v>0</v>
      </c>
    </row>
    <row r="20" spans="1:6" x14ac:dyDescent="0.25">
      <c r="A20" t="s">
        <v>6</v>
      </c>
      <c r="B20" s="7" t="s">
        <v>24</v>
      </c>
      <c r="C20" s="8" t="s">
        <v>25</v>
      </c>
      <c r="D20">
        <v>840</v>
      </c>
      <c r="F20">
        <f t="shared" si="0"/>
        <v>0</v>
      </c>
    </row>
    <row r="21" spans="1:6" x14ac:dyDescent="0.25">
      <c r="A21" t="s">
        <v>17</v>
      </c>
      <c r="B21" s="7" t="s">
        <v>24</v>
      </c>
      <c r="C21" s="8" t="s">
        <v>25</v>
      </c>
      <c r="D21">
        <v>819</v>
      </c>
      <c r="F21">
        <f t="shared" si="0"/>
        <v>0</v>
      </c>
    </row>
    <row r="22" spans="1:6" x14ac:dyDescent="0.25">
      <c r="A22" t="s">
        <v>32</v>
      </c>
      <c r="B22" s="7" t="s">
        <v>24</v>
      </c>
      <c r="C22" s="8" t="s">
        <v>25</v>
      </c>
      <c r="D22">
        <v>840</v>
      </c>
      <c r="F22">
        <f t="shared" si="0"/>
        <v>0</v>
      </c>
    </row>
    <row r="23" spans="1:6" x14ac:dyDescent="0.25">
      <c r="A23" t="s">
        <v>18</v>
      </c>
      <c r="B23" s="7" t="s">
        <v>24</v>
      </c>
      <c r="C23" s="8" t="s">
        <v>25</v>
      </c>
      <c r="D23">
        <v>240</v>
      </c>
      <c r="F23">
        <f t="shared" si="0"/>
        <v>0</v>
      </c>
    </row>
    <row r="24" spans="1:6" x14ac:dyDescent="0.25">
      <c r="A24" t="s">
        <v>11</v>
      </c>
      <c r="B24" s="7" t="s">
        <v>24</v>
      </c>
      <c r="C24" s="8" t="s">
        <v>25</v>
      </c>
      <c r="D24">
        <v>840</v>
      </c>
      <c r="F24">
        <f t="shared" si="0"/>
        <v>0</v>
      </c>
    </row>
    <row r="25" spans="1:6" x14ac:dyDescent="0.25">
      <c r="A25" t="s">
        <v>33</v>
      </c>
      <c r="B25" s="7" t="s">
        <v>24</v>
      </c>
      <c r="C25" s="8" t="s">
        <v>25</v>
      </c>
      <c r="D25">
        <v>95</v>
      </c>
      <c r="F25">
        <f t="shared" si="0"/>
        <v>0</v>
      </c>
    </row>
    <row r="26" spans="1:6" x14ac:dyDescent="0.25">
      <c r="A26" t="s">
        <v>34</v>
      </c>
      <c r="B26" s="7" t="s">
        <v>24</v>
      </c>
      <c r="C26" s="8" t="s">
        <v>25</v>
      </c>
      <c r="D26">
        <v>103</v>
      </c>
      <c r="F26">
        <f t="shared" si="0"/>
        <v>0</v>
      </c>
    </row>
    <row r="27" spans="1:6" x14ac:dyDescent="0.25">
      <c r="A27" t="s">
        <v>35</v>
      </c>
      <c r="B27" s="7"/>
      <c r="C27" s="8"/>
    </row>
    <row r="28" spans="1:6" x14ac:dyDescent="0.25">
      <c r="A28" t="s">
        <v>36</v>
      </c>
      <c r="B28" s="7" t="s">
        <v>24</v>
      </c>
      <c r="C28" s="8" t="s">
        <v>25</v>
      </c>
      <c r="D28">
        <v>153</v>
      </c>
      <c r="F28">
        <f t="shared" si="0"/>
        <v>0</v>
      </c>
    </row>
    <row r="29" spans="1:6" x14ac:dyDescent="0.25">
      <c r="A29" t="s">
        <v>37</v>
      </c>
      <c r="B29" s="7" t="s">
        <v>24</v>
      </c>
      <c r="C29" s="8" t="s">
        <v>25</v>
      </c>
      <c r="D29">
        <v>77.5</v>
      </c>
      <c r="F29">
        <f t="shared" si="0"/>
        <v>0</v>
      </c>
    </row>
    <row r="30" spans="1:6" x14ac:dyDescent="0.25">
      <c r="A30" t="s">
        <v>40</v>
      </c>
      <c r="B30" s="7" t="s">
        <v>24</v>
      </c>
      <c r="C30" s="8" t="s">
        <v>25</v>
      </c>
      <c r="F30"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43"/>
  <sheetViews>
    <sheetView showGridLines="0" tabSelected="1" zoomScale="90" zoomScaleNormal="90" workbookViewId="0">
      <selection activeCell="P13" sqref="P13"/>
    </sheetView>
  </sheetViews>
  <sheetFormatPr defaultRowHeight="12.75" customHeight="1" x14ac:dyDescent="0.3"/>
  <cols>
    <col min="1" max="1" width="17.42578125" style="33" customWidth="1"/>
    <col min="2" max="3" width="9.140625" style="33"/>
    <col min="4" max="4" width="12.85546875" style="33" customWidth="1"/>
    <col min="5" max="6" width="9.140625" style="33"/>
    <col min="7" max="7" width="23.28515625" style="33" customWidth="1"/>
    <col min="8" max="16384" width="9.140625" style="33"/>
  </cols>
  <sheetData>
    <row r="1" spans="1:13" ht="26.25" customHeight="1" thickBot="1" x14ac:dyDescent="0.35">
      <c r="A1" s="182" t="s">
        <v>199</v>
      </c>
      <c r="B1" s="149"/>
      <c r="C1" s="150"/>
      <c r="D1" s="150"/>
      <c r="E1" s="150"/>
      <c r="F1" s="150"/>
      <c r="G1" s="150"/>
      <c r="H1" s="150"/>
      <c r="I1" s="150"/>
      <c r="J1" s="150"/>
      <c r="K1" s="150"/>
      <c r="L1" s="151"/>
      <c r="M1" s="152"/>
    </row>
    <row r="2" spans="1:13" ht="29.25" customHeight="1" x14ac:dyDescent="0.3">
      <c r="A2" s="256" t="s">
        <v>200</v>
      </c>
      <c r="B2" s="257"/>
      <c r="C2" s="257"/>
      <c r="D2" s="257"/>
      <c r="E2" s="153"/>
      <c r="F2" s="153"/>
      <c r="G2" s="153"/>
      <c r="H2" s="153"/>
      <c r="I2" s="153"/>
      <c r="J2" s="153"/>
      <c r="K2" s="153"/>
      <c r="L2" s="154"/>
      <c r="M2" s="155"/>
    </row>
    <row r="3" spans="1:13" ht="15" customHeight="1" x14ac:dyDescent="0.3">
      <c r="A3" s="156"/>
      <c r="B3" s="157"/>
      <c r="C3" s="157"/>
      <c r="D3" s="157"/>
      <c r="E3" s="153"/>
      <c r="F3" s="153"/>
      <c r="G3" s="153"/>
      <c r="H3" s="153"/>
      <c r="I3" s="153"/>
      <c r="J3" s="153"/>
      <c r="K3" s="153"/>
      <c r="L3" s="154"/>
      <c r="M3" s="155"/>
    </row>
    <row r="4" spans="1:13" ht="15" customHeight="1" x14ac:dyDescent="0.3">
      <c r="A4" s="158" t="s">
        <v>297</v>
      </c>
      <c r="B4" s="153" t="s">
        <v>298</v>
      </c>
      <c r="C4" s="220"/>
      <c r="D4" s="153"/>
      <c r="E4" s="153"/>
      <c r="F4" s="153"/>
      <c r="G4" s="153"/>
      <c r="H4" s="184"/>
      <c r="I4" s="153"/>
      <c r="J4" s="153"/>
      <c r="K4" s="153"/>
      <c r="L4" s="154"/>
      <c r="M4" s="155"/>
    </row>
    <row r="5" spans="1:13" ht="15" customHeight="1" x14ac:dyDescent="0.3">
      <c r="A5" s="220"/>
      <c r="B5" s="158"/>
      <c r="C5" s="153"/>
      <c r="D5" s="153"/>
      <c r="E5" s="153"/>
      <c r="F5" s="153"/>
      <c r="G5" s="153"/>
      <c r="H5" s="153"/>
      <c r="I5" s="153"/>
      <c r="J5" s="153"/>
      <c r="K5" s="153"/>
      <c r="L5" s="154"/>
      <c r="M5" s="155"/>
    </row>
    <row r="6" spans="1:13" ht="15" customHeight="1" x14ac:dyDescent="0.3">
      <c r="A6" s="158" t="s">
        <v>299</v>
      </c>
      <c r="B6" s="221" t="s">
        <v>300</v>
      </c>
      <c r="C6" s="220"/>
      <c r="D6" s="153"/>
      <c r="E6" s="153"/>
      <c r="F6" s="153"/>
      <c r="G6" s="153"/>
      <c r="H6" s="184"/>
      <c r="I6" s="184"/>
      <c r="J6" s="184"/>
      <c r="K6" s="184"/>
      <c r="L6" s="185"/>
      <c r="M6" s="155"/>
    </row>
    <row r="7" spans="1:13" ht="15" customHeight="1" x14ac:dyDescent="0.3">
      <c r="A7" s="183"/>
      <c r="B7" s="184"/>
      <c r="C7" s="184"/>
      <c r="D7" s="184"/>
      <c r="E7" s="184"/>
      <c r="F7" s="184"/>
      <c r="G7" s="184"/>
      <c r="H7" s="184"/>
      <c r="I7" s="184"/>
      <c r="J7" s="184"/>
      <c r="K7" s="184"/>
      <c r="L7" s="185"/>
      <c r="M7" s="155"/>
    </row>
    <row r="8" spans="1:13" ht="15" customHeight="1" x14ac:dyDescent="0.3">
      <c r="A8" s="158" t="s">
        <v>301</v>
      </c>
      <c r="B8" s="259" t="s">
        <v>302</v>
      </c>
      <c r="C8" s="259"/>
      <c r="D8" s="259"/>
      <c r="E8" s="259"/>
      <c r="F8" s="232" t="s">
        <v>328</v>
      </c>
      <c r="G8" s="222"/>
      <c r="H8" s="222"/>
      <c r="I8" s="223"/>
      <c r="J8" s="224"/>
      <c r="K8" s="224"/>
      <c r="L8" s="224"/>
      <c r="M8" s="159"/>
    </row>
    <row r="9" spans="1:13" ht="15" customHeight="1" x14ac:dyDescent="0.3">
      <c r="A9" s="158"/>
      <c r="B9" s="224"/>
      <c r="C9" s="224"/>
      <c r="D9" s="224"/>
      <c r="E9" s="224"/>
      <c r="F9" s="224"/>
      <c r="G9" s="224"/>
      <c r="H9" s="224"/>
      <c r="I9" s="224"/>
      <c r="J9" s="224"/>
      <c r="K9" s="224"/>
      <c r="L9" s="224"/>
      <c r="M9" s="159"/>
    </row>
    <row r="10" spans="1:13" ht="15" customHeight="1" x14ac:dyDescent="0.3">
      <c r="A10" s="158" t="s">
        <v>303</v>
      </c>
      <c r="B10" s="259" t="s">
        <v>304</v>
      </c>
      <c r="C10" s="259"/>
      <c r="D10" s="259"/>
      <c r="E10" s="259"/>
      <c r="F10" s="232" t="s">
        <v>329</v>
      </c>
      <c r="G10" s="222"/>
      <c r="H10" s="222"/>
      <c r="I10" s="224"/>
      <c r="J10" s="224"/>
      <c r="K10" s="224"/>
      <c r="L10" s="224"/>
      <c r="M10" s="159"/>
    </row>
    <row r="11" spans="1:13" ht="15" customHeight="1" x14ac:dyDescent="0.3">
      <c r="A11" s="158"/>
      <c r="B11" s="153"/>
      <c r="C11" s="153"/>
      <c r="D11" s="153"/>
      <c r="E11" s="153"/>
      <c r="F11" s="153"/>
      <c r="G11" s="153"/>
      <c r="H11" s="153"/>
      <c r="I11" s="153"/>
      <c r="J11" s="153"/>
      <c r="K11" s="153"/>
      <c r="L11" s="154"/>
      <c r="M11" s="155"/>
    </row>
    <row r="12" spans="1:13" ht="15" customHeight="1" x14ac:dyDescent="0.3">
      <c r="A12" s="158" t="s">
        <v>305</v>
      </c>
      <c r="B12" s="259" t="s">
        <v>306</v>
      </c>
      <c r="C12" s="259"/>
      <c r="D12" s="259"/>
      <c r="E12" s="259"/>
      <c r="F12" s="232" t="s">
        <v>337</v>
      </c>
      <c r="G12" s="222"/>
      <c r="H12" s="225"/>
      <c r="I12" s="153"/>
      <c r="J12" s="153"/>
      <c r="K12" s="153"/>
      <c r="L12" s="154"/>
      <c r="M12" s="155"/>
    </row>
    <row r="13" spans="1:13" ht="15" customHeight="1" x14ac:dyDescent="0.3">
      <c r="A13" s="158"/>
      <c r="B13" s="153"/>
      <c r="C13" s="153"/>
      <c r="D13" s="153"/>
      <c r="E13" s="153"/>
      <c r="F13" s="153"/>
      <c r="G13" s="153"/>
      <c r="H13" s="153"/>
      <c r="I13" s="153"/>
      <c r="J13" s="153"/>
      <c r="K13" s="153"/>
      <c r="L13" s="154"/>
      <c r="M13" s="155"/>
    </row>
    <row r="14" spans="1:13" ht="15" customHeight="1" x14ac:dyDescent="0.3">
      <c r="A14" s="158" t="s">
        <v>307</v>
      </c>
      <c r="B14" s="258" t="s">
        <v>308</v>
      </c>
      <c r="C14" s="258"/>
      <c r="D14" s="258"/>
      <c r="E14" s="258"/>
      <c r="F14" s="258"/>
      <c r="G14" s="258"/>
      <c r="H14" s="258"/>
      <c r="I14" s="258"/>
      <c r="J14" s="258"/>
      <c r="K14" s="258"/>
      <c r="L14" s="258"/>
      <c r="M14" s="155"/>
    </row>
    <row r="15" spans="1:13" ht="15" customHeight="1" x14ac:dyDescent="0.3">
      <c r="A15" s="158"/>
      <c r="B15" s="221"/>
      <c r="C15" s="221"/>
      <c r="D15" s="221"/>
      <c r="E15" s="221"/>
      <c r="F15" s="221"/>
      <c r="G15" s="221"/>
      <c r="H15" s="221"/>
      <c r="I15" s="221"/>
      <c r="J15" s="221"/>
      <c r="K15" s="221"/>
      <c r="L15" s="221"/>
      <c r="M15" s="155"/>
    </row>
    <row r="16" spans="1:13" ht="15" customHeight="1" x14ac:dyDescent="0.3">
      <c r="A16" s="158" t="s">
        <v>309</v>
      </c>
      <c r="B16" s="254" t="s">
        <v>310</v>
      </c>
      <c r="C16" s="254"/>
      <c r="D16" s="254"/>
      <c r="E16" s="254"/>
      <c r="F16" s="254"/>
      <c r="G16" s="254"/>
      <c r="H16" s="254"/>
      <c r="I16" s="254"/>
      <c r="J16" s="254"/>
      <c r="K16" s="254"/>
      <c r="L16" s="154"/>
      <c r="M16" s="155"/>
    </row>
    <row r="17" spans="1:13" ht="15" customHeight="1" x14ac:dyDescent="0.3">
      <c r="A17" s="158"/>
      <c r="B17" s="226"/>
      <c r="C17" s="226"/>
      <c r="D17" s="226"/>
      <c r="E17" s="226"/>
      <c r="F17" s="226"/>
      <c r="G17" s="226"/>
      <c r="H17" s="226"/>
      <c r="I17" s="226"/>
      <c r="J17" s="226"/>
      <c r="K17" s="226"/>
      <c r="L17" s="154"/>
      <c r="M17" s="155"/>
    </row>
    <row r="18" spans="1:13" ht="15" customHeight="1" x14ac:dyDescent="0.3">
      <c r="A18" s="158" t="s">
        <v>311</v>
      </c>
      <c r="B18" s="258" t="s">
        <v>312</v>
      </c>
      <c r="C18" s="258"/>
      <c r="D18" s="258"/>
      <c r="E18" s="258"/>
      <c r="F18" s="258"/>
      <c r="G18" s="258"/>
      <c r="H18" s="258"/>
      <c r="I18" s="258"/>
      <c r="J18" s="258"/>
      <c r="K18" s="258"/>
      <c r="L18" s="154"/>
      <c r="M18" s="155"/>
    </row>
    <row r="19" spans="1:13" ht="15" customHeight="1" x14ac:dyDescent="0.3">
      <c r="A19" s="158"/>
      <c r="B19" s="221"/>
      <c r="C19" s="221"/>
      <c r="D19" s="221"/>
      <c r="E19" s="221"/>
      <c r="F19" s="221"/>
      <c r="G19" s="221"/>
      <c r="H19" s="221"/>
      <c r="I19" s="221"/>
      <c r="J19" s="221"/>
      <c r="K19" s="221"/>
      <c r="L19" s="154"/>
      <c r="M19" s="155"/>
    </row>
    <row r="20" spans="1:13" ht="15" customHeight="1" x14ac:dyDescent="0.3">
      <c r="A20" s="158" t="s">
        <v>313</v>
      </c>
      <c r="B20" s="254" t="s">
        <v>314</v>
      </c>
      <c r="C20" s="254"/>
      <c r="D20" s="254"/>
      <c r="E20" s="254"/>
      <c r="F20" s="254"/>
      <c r="G20" s="254"/>
      <c r="H20" s="254"/>
      <c r="I20" s="254"/>
      <c r="J20" s="254"/>
      <c r="K20" s="254"/>
      <c r="L20" s="154"/>
      <c r="M20" s="155"/>
    </row>
    <row r="21" spans="1:13" ht="15" customHeight="1" x14ac:dyDescent="0.3">
      <c r="A21" s="220"/>
      <c r="B21" s="220"/>
      <c r="C21" s="220"/>
      <c r="D21" s="220"/>
      <c r="E21" s="220"/>
      <c r="F21" s="220"/>
      <c r="G21" s="220"/>
      <c r="H21" s="220"/>
      <c r="I21" s="220"/>
      <c r="J21" s="220"/>
      <c r="K21" s="220"/>
      <c r="L21" s="154"/>
      <c r="M21" s="186"/>
    </row>
    <row r="22" spans="1:13" ht="15" customHeight="1" x14ac:dyDescent="0.3">
      <c r="L22" s="185"/>
      <c r="M22" s="186"/>
    </row>
    <row r="23" spans="1:13" ht="18.75" x14ac:dyDescent="0.3">
      <c r="A23" s="252" t="s">
        <v>315</v>
      </c>
      <c r="B23" s="253"/>
      <c r="C23" s="253"/>
      <c r="D23" s="253"/>
      <c r="E23" s="253"/>
      <c r="F23" s="253"/>
      <c r="G23" s="253"/>
      <c r="H23" s="253"/>
      <c r="I23" s="253"/>
      <c r="J23" s="253"/>
      <c r="K23" s="253"/>
      <c r="L23" s="154"/>
      <c r="M23" s="155"/>
    </row>
    <row r="24" spans="1:13" ht="15" customHeight="1" x14ac:dyDescent="0.3">
      <c r="A24" s="255" t="s">
        <v>316</v>
      </c>
      <c r="B24" s="248"/>
      <c r="C24" s="248"/>
      <c r="D24" s="248"/>
      <c r="E24" s="248"/>
      <c r="F24" s="248"/>
      <c r="G24" s="248"/>
      <c r="H24" s="248"/>
      <c r="I24" s="248"/>
      <c r="J24" s="248"/>
      <c r="K24" s="248"/>
      <c r="L24" s="154"/>
      <c r="M24" s="155"/>
    </row>
    <row r="25" spans="1:13" ht="15" customHeight="1" x14ac:dyDescent="0.3">
      <c r="A25" s="227"/>
      <c r="B25" s="228"/>
      <c r="C25" s="228"/>
      <c r="D25" s="228"/>
      <c r="E25" s="228"/>
      <c r="F25" s="228"/>
      <c r="G25" s="228"/>
      <c r="H25" s="228"/>
      <c r="I25" s="228"/>
      <c r="J25" s="228"/>
      <c r="K25" s="228"/>
      <c r="L25" s="154"/>
      <c r="M25" s="155"/>
    </row>
    <row r="26" spans="1:13" ht="15" customHeight="1" x14ac:dyDescent="0.3">
      <c r="A26" s="158" t="s">
        <v>297</v>
      </c>
      <c r="B26" s="229" t="s">
        <v>317</v>
      </c>
      <c r="C26" s="229"/>
      <c r="D26" s="229"/>
      <c r="E26" s="229"/>
      <c r="F26" s="229"/>
      <c r="G26" s="229"/>
      <c r="H26" s="229"/>
      <c r="I26" s="229"/>
      <c r="J26" s="229"/>
      <c r="K26" s="229"/>
      <c r="L26" s="154"/>
      <c r="M26" s="155"/>
    </row>
    <row r="27" spans="1:13" ht="15" customHeight="1" x14ac:dyDescent="0.3">
      <c r="A27" s="230"/>
      <c r="B27" s="153"/>
      <c r="C27" s="229" t="s">
        <v>318</v>
      </c>
      <c r="D27" s="229"/>
      <c r="E27" s="229"/>
      <c r="F27" s="153"/>
      <c r="G27" s="153"/>
      <c r="H27" s="153"/>
      <c r="I27" s="153"/>
      <c r="J27" s="153"/>
      <c r="K27" s="153"/>
      <c r="L27" s="154"/>
      <c r="M27" s="155"/>
    </row>
    <row r="28" spans="1:13" ht="15" customHeight="1" x14ac:dyDescent="0.3">
      <c r="A28" s="230"/>
      <c r="B28" s="153"/>
      <c r="C28" s="229" t="s">
        <v>319</v>
      </c>
      <c r="D28" s="229"/>
      <c r="E28" s="229"/>
      <c r="F28" s="153"/>
      <c r="G28" s="153"/>
      <c r="H28" s="153"/>
      <c r="I28" s="153"/>
      <c r="J28" s="153"/>
      <c r="K28" s="153"/>
      <c r="L28" s="154"/>
      <c r="M28" s="155"/>
    </row>
    <row r="29" spans="1:13" ht="15" customHeight="1" x14ac:dyDescent="0.3">
      <c r="A29" s="230"/>
      <c r="B29" s="153"/>
      <c r="C29" s="229" t="s">
        <v>320</v>
      </c>
      <c r="D29" s="229"/>
      <c r="E29" s="229"/>
      <c r="F29" s="153"/>
      <c r="G29" s="153"/>
      <c r="H29" s="153"/>
      <c r="I29" s="153"/>
      <c r="J29" s="153"/>
      <c r="K29" s="153"/>
      <c r="L29" s="154"/>
      <c r="M29" s="155"/>
    </row>
    <row r="30" spans="1:13" ht="15" customHeight="1" x14ac:dyDescent="0.3">
      <c r="A30" s="230"/>
      <c r="B30" s="153"/>
      <c r="C30" s="229" t="s">
        <v>321</v>
      </c>
      <c r="D30" s="229"/>
      <c r="E30" s="229"/>
      <c r="F30" s="153"/>
      <c r="G30" s="153"/>
      <c r="H30" s="153"/>
      <c r="I30" s="153"/>
      <c r="J30" s="153"/>
      <c r="K30" s="153"/>
      <c r="L30" s="154"/>
      <c r="M30" s="155"/>
    </row>
    <row r="31" spans="1:13" ht="15" customHeight="1" x14ac:dyDescent="0.3">
      <c r="A31" s="230"/>
      <c r="B31" s="153"/>
      <c r="C31" s="229"/>
      <c r="D31" s="229"/>
      <c r="E31" s="229"/>
      <c r="F31" s="153"/>
      <c r="G31" s="153"/>
      <c r="H31" s="153"/>
      <c r="I31" s="153"/>
      <c r="J31" s="153"/>
      <c r="K31" s="153"/>
      <c r="L31" s="154"/>
      <c r="M31" s="155"/>
    </row>
    <row r="32" spans="1:13" ht="22.5" customHeight="1" x14ac:dyDescent="0.3">
      <c r="A32" s="158" t="s">
        <v>299</v>
      </c>
      <c r="B32" s="229" t="s">
        <v>322</v>
      </c>
      <c r="C32" s="229"/>
      <c r="D32" s="229"/>
      <c r="E32" s="229"/>
      <c r="F32" s="229"/>
      <c r="G32" s="229"/>
      <c r="H32" s="229"/>
      <c r="I32" s="229"/>
      <c r="J32" s="229"/>
      <c r="K32" s="229"/>
      <c r="L32" s="154"/>
      <c r="M32" s="155"/>
    </row>
    <row r="33" spans="1:13" ht="15" customHeight="1" x14ac:dyDescent="0.3">
      <c r="A33" s="158"/>
      <c r="B33" s="229"/>
      <c r="C33" s="229"/>
      <c r="D33" s="229"/>
      <c r="E33" s="229"/>
      <c r="F33" s="229"/>
      <c r="G33" s="229"/>
      <c r="H33" s="229"/>
      <c r="I33" s="229"/>
      <c r="J33" s="229"/>
      <c r="K33" s="229"/>
      <c r="L33" s="154"/>
      <c r="M33" s="155"/>
    </row>
    <row r="34" spans="1:13" ht="15" customHeight="1" x14ac:dyDescent="0.3">
      <c r="A34" s="158" t="s">
        <v>301</v>
      </c>
      <c r="B34" s="248" t="s">
        <v>323</v>
      </c>
      <c r="C34" s="248"/>
      <c r="D34" s="248"/>
      <c r="E34" s="248"/>
      <c r="F34" s="248"/>
      <c r="G34" s="248"/>
      <c r="H34" s="248"/>
      <c r="I34" s="248"/>
      <c r="J34" s="248"/>
      <c r="K34" s="248"/>
      <c r="L34" s="154"/>
      <c r="M34" s="155"/>
    </row>
    <row r="35" spans="1:13" ht="22.5" customHeight="1" x14ac:dyDescent="0.3">
      <c r="A35" s="231"/>
      <c r="B35" s="248"/>
      <c r="C35" s="248"/>
      <c r="D35" s="248"/>
      <c r="E35" s="248"/>
      <c r="F35" s="248"/>
      <c r="G35" s="248"/>
      <c r="H35" s="248"/>
      <c r="I35" s="248"/>
      <c r="J35" s="248"/>
      <c r="K35" s="248"/>
      <c r="L35" s="154"/>
      <c r="M35" s="155"/>
    </row>
    <row r="36" spans="1:13" ht="15" customHeight="1" x14ac:dyDescent="0.3">
      <c r="A36" s="231"/>
      <c r="B36" s="228"/>
      <c r="C36" s="228"/>
      <c r="D36" s="228"/>
      <c r="E36" s="228"/>
      <c r="F36" s="228"/>
      <c r="G36" s="228"/>
      <c r="H36" s="228"/>
      <c r="I36" s="228"/>
      <c r="J36" s="228"/>
      <c r="K36" s="228"/>
      <c r="L36" s="154"/>
      <c r="M36" s="155"/>
    </row>
    <row r="37" spans="1:13" ht="15" customHeight="1" x14ac:dyDescent="0.3">
      <c r="A37" s="28"/>
      <c r="B37" s="184"/>
      <c r="C37" s="184"/>
      <c r="D37" s="184"/>
      <c r="E37" s="184"/>
      <c r="F37" s="184"/>
      <c r="G37" s="184"/>
      <c r="H37" s="184"/>
      <c r="I37" s="184"/>
      <c r="J37" s="184"/>
      <c r="K37" s="184"/>
      <c r="L37" s="185"/>
      <c r="M37" s="186"/>
    </row>
    <row r="38" spans="1:13" ht="15" customHeight="1" x14ac:dyDescent="0.3">
      <c r="A38" s="245" t="s">
        <v>324</v>
      </c>
      <c r="B38" s="246"/>
      <c r="C38" s="246"/>
      <c r="D38" s="246"/>
      <c r="E38" s="246"/>
      <c r="F38" s="246"/>
      <c r="G38" s="246"/>
      <c r="H38" s="246"/>
      <c r="I38" s="246"/>
      <c r="J38" s="246"/>
      <c r="K38" s="246"/>
      <c r="L38" s="246"/>
      <c r="M38" s="247"/>
    </row>
    <row r="39" spans="1:13" ht="15" customHeight="1" x14ac:dyDescent="0.3">
      <c r="A39" s="245" t="s">
        <v>325</v>
      </c>
      <c r="B39" s="246"/>
      <c r="C39" s="246"/>
      <c r="D39" s="246"/>
      <c r="E39" s="246"/>
      <c r="F39" s="246"/>
      <c r="G39" s="246"/>
      <c r="H39" s="246"/>
      <c r="I39" s="246"/>
      <c r="J39" s="246"/>
      <c r="K39" s="246"/>
      <c r="L39" s="246"/>
      <c r="M39" s="247"/>
    </row>
    <row r="40" spans="1:13" ht="15" customHeight="1" x14ac:dyDescent="0.3">
      <c r="A40" s="158"/>
      <c r="B40" s="224"/>
      <c r="C40" s="224"/>
      <c r="D40" s="224"/>
      <c r="E40" s="224"/>
      <c r="F40" s="224"/>
      <c r="G40" s="224"/>
      <c r="H40" s="224"/>
      <c r="I40" s="224"/>
      <c r="J40" s="224"/>
      <c r="K40" s="224"/>
      <c r="L40" s="224"/>
      <c r="M40" s="159"/>
    </row>
    <row r="41" spans="1:13" ht="15" customHeight="1" x14ac:dyDescent="0.3">
      <c r="A41" s="249" t="s">
        <v>326</v>
      </c>
      <c r="B41" s="250"/>
      <c r="C41" s="250"/>
      <c r="D41" s="250"/>
      <c r="E41" s="250"/>
      <c r="F41" s="250"/>
      <c r="G41" s="250"/>
      <c r="H41" s="250"/>
      <c r="I41" s="250"/>
      <c r="J41" s="250"/>
      <c r="K41" s="250"/>
      <c r="L41" s="250"/>
      <c r="M41" s="251"/>
    </row>
    <row r="42" spans="1:13" ht="21.75" customHeight="1" thickBot="1" x14ac:dyDescent="0.35">
      <c r="A42" s="242" t="s">
        <v>327</v>
      </c>
      <c r="B42" s="243"/>
      <c r="C42" s="243"/>
      <c r="D42" s="243"/>
      <c r="E42" s="243"/>
      <c r="F42" s="243"/>
      <c r="G42" s="243"/>
      <c r="H42" s="243"/>
      <c r="I42" s="243"/>
      <c r="J42" s="243"/>
      <c r="K42" s="243"/>
      <c r="L42" s="243"/>
      <c r="M42" s="244"/>
    </row>
    <row r="43" spans="1:13" ht="15" customHeight="1" x14ac:dyDescent="0.3"/>
  </sheetData>
  <dataConsolidate/>
  <mergeCells count="15">
    <mergeCell ref="A23:K23"/>
    <mergeCell ref="B20:K20"/>
    <mergeCell ref="A24:K24"/>
    <mergeCell ref="A2:D2"/>
    <mergeCell ref="B18:K18"/>
    <mergeCell ref="B8:E8"/>
    <mergeCell ref="B10:E10"/>
    <mergeCell ref="B12:E12"/>
    <mergeCell ref="B14:L14"/>
    <mergeCell ref="B16:K16"/>
    <mergeCell ref="A42:M42"/>
    <mergeCell ref="A39:M39"/>
    <mergeCell ref="B34:K35"/>
    <mergeCell ref="A38:M38"/>
    <mergeCell ref="A41:M41"/>
  </mergeCells>
  <pageMargins left="0.25" right="0.25" top="0.75" bottom="0.75" header="0.3" footer="0.3"/>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T98"/>
  <sheetViews>
    <sheetView zoomScale="90" zoomScaleNormal="90" workbookViewId="0">
      <selection activeCell="I49" sqref="I49"/>
    </sheetView>
  </sheetViews>
  <sheetFormatPr defaultRowHeight="15.75" x14ac:dyDescent="0.25"/>
  <cols>
    <col min="1" max="1" width="5.140625" style="62" customWidth="1"/>
    <col min="2" max="2" width="57.5703125" style="62" customWidth="1"/>
    <col min="3" max="3" width="33.5703125" style="62" customWidth="1"/>
    <col min="4" max="4" width="24.28515625" style="62" customWidth="1"/>
    <col min="5" max="5" width="9.28515625" style="62" hidden="1" customWidth="1"/>
    <col min="6" max="6" width="25.140625" style="62" customWidth="1"/>
    <col min="7" max="7" width="43.140625" style="62" customWidth="1"/>
    <col min="8" max="8" width="14" style="115" customWidth="1"/>
    <col min="9" max="9" width="11.28515625" style="62" bestFit="1" customWidth="1"/>
    <col min="10" max="10" width="9.140625" style="62"/>
    <col min="11" max="11" width="11.140625" style="62" bestFit="1" customWidth="1"/>
    <col min="12" max="16384" width="9.140625" style="62"/>
  </cols>
  <sheetData>
    <row r="1" spans="1:20" x14ac:dyDescent="0.25">
      <c r="A1" s="59"/>
      <c r="B1" s="160" t="s">
        <v>203</v>
      </c>
      <c r="C1" s="163" t="s">
        <v>205</v>
      </c>
      <c r="D1" s="187" t="str">
        <f>'1. Treoracha'!F12</f>
        <v>2021/2022</v>
      </c>
      <c r="E1" s="161"/>
      <c r="F1" s="161"/>
      <c r="G1" s="134"/>
      <c r="H1" s="60"/>
      <c r="I1" s="61"/>
      <c r="J1" s="61"/>
    </row>
    <row r="2" spans="1:20" x14ac:dyDescent="0.25">
      <c r="A2" s="59"/>
      <c r="B2" s="166"/>
      <c r="C2" s="164" t="s">
        <v>206</v>
      </c>
      <c r="D2" s="140" t="str">
        <f>'1. Treoracha'!F8</f>
        <v>Scoil</v>
      </c>
      <c r="E2" s="140"/>
      <c r="F2" s="140"/>
      <c r="G2" s="162"/>
      <c r="H2" s="60"/>
      <c r="I2" s="63"/>
      <c r="J2" s="63"/>
    </row>
    <row r="3" spans="1:20" ht="22.5" customHeight="1" thickBot="1" x14ac:dyDescent="0.3">
      <c r="A3" s="59"/>
      <c r="B3" s="167"/>
      <c r="C3" s="165" t="s">
        <v>207</v>
      </c>
      <c r="D3" s="135" t="str">
        <f>'1. Treoracha'!F10</f>
        <v>12345G</v>
      </c>
      <c r="E3" s="136"/>
      <c r="F3" s="136"/>
      <c r="G3" s="137"/>
      <c r="H3" s="64"/>
      <c r="I3" s="59"/>
      <c r="J3" s="59"/>
    </row>
    <row r="4" spans="1:20" ht="16.5" thickBot="1" x14ac:dyDescent="0.3">
      <c r="A4" s="59"/>
      <c r="B4" s="68" t="s">
        <v>204</v>
      </c>
      <c r="C4" s="69"/>
      <c r="D4" s="69"/>
      <c r="E4" s="70" t="s">
        <v>42</v>
      </c>
      <c r="F4" s="70" t="s">
        <v>201</v>
      </c>
      <c r="G4" s="70" t="s">
        <v>202</v>
      </c>
      <c r="H4" s="66"/>
      <c r="I4" s="65"/>
      <c r="J4" s="65"/>
      <c r="K4" s="67"/>
      <c r="L4" s="67"/>
      <c r="M4" s="67"/>
      <c r="N4" s="67"/>
      <c r="O4" s="67"/>
      <c r="P4" s="67"/>
      <c r="Q4" s="67"/>
      <c r="R4" s="67"/>
      <c r="S4" s="67"/>
      <c r="T4" s="67"/>
    </row>
    <row r="5" spans="1:20" x14ac:dyDescent="0.25">
      <c r="A5" s="59"/>
      <c r="B5" s="71" t="s">
        <v>208</v>
      </c>
      <c r="C5" s="72"/>
      <c r="D5" s="32"/>
      <c r="E5" s="73">
        <f>IF(F5=0,0,IF(F5&lt;=60,60,F5))</f>
        <v>0</v>
      </c>
      <c r="F5" s="74">
        <v>0</v>
      </c>
      <c r="G5" s="176" t="str">
        <f>IF(E5-SUM($F$11:$F$32)&lt;&gt;$F$7,"Bréagach","Fíor")</f>
        <v>Fíor</v>
      </c>
      <c r="H5" s="42"/>
      <c r="I5" s="75"/>
      <c r="J5" s="59"/>
    </row>
    <row r="6" spans="1:20" x14ac:dyDescent="0.25">
      <c r="A6" s="59"/>
      <c r="B6" s="76"/>
      <c r="C6" s="72"/>
      <c r="D6" s="72"/>
      <c r="E6" s="77"/>
      <c r="F6" s="132"/>
      <c r="G6" s="78"/>
      <c r="H6" s="42"/>
      <c r="I6" s="59"/>
      <c r="J6" s="59"/>
    </row>
    <row r="7" spans="1:20" ht="33.75" hidden="1" customHeight="1" x14ac:dyDescent="0.25">
      <c r="A7" s="59"/>
      <c r="B7" s="71" t="s">
        <v>41</v>
      </c>
      <c r="C7" s="79"/>
      <c r="D7" s="72"/>
      <c r="E7" s="80">
        <f>IF(F7&lt;=60,60,F5)-F8</f>
        <v>60</v>
      </c>
      <c r="F7" s="133">
        <f>E5-F8</f>
        <v>0</v>
      </c>
      <c r="G7" s="81"/>
      <c r="H7" s="42"/>
      <c r="I7" s="59"/>
      <c r="J7" s="59"/>
    </row>
    <row r="8" spans="1:20" x14ac:dyDescent="0.25">
      <c r="A8" s="59"/>
      <c r="B8" s="235" t="s">
        <v>332</v>
      </c>
      <c r="C8" s="79"/>
      <c r="D8" s="142"/>
      <c r="E8" s="143"/>
      <c r="F8" s="144">
        <v>0</v>
      </c>
      <c r="G8" s="147" t="str">
        <f>IF(SUM($F$11:$F$32)&lt;&gt;$F$8,"Bréagach","")</f>
        <v/>
      </c>
      <c r="H8" s="265"/>
      <c r="I8" s="59"/>
      <c r="J8" s="59"/>
    </row>
    <row r="9" spans="1:20" ht="57" hidden="1" customHeight="1" x14ac:dyDescent="0.25">
      <c r="A9" s="59"/>
      <c r="B9" s="82" t="str">
        <f>IF(F8=0,"Below highlighted in Yellow to be completed in respect of Pupils in Special Schools","Where Pupils in a Mainstream school are enrolled in a Special Class please input the number of Pupils below highlighted Yellow as appropriate")</f>
        <v>Below highlighted in Yellow to be completed in respect of Pupils in Special Schools</v>
      </c>
      <c r="C9" s="79"/>
      <c r="D9" s="72"/>
      <c r="E9" s="77"/>
      <c r="F9" s="83"/>
      <c r="G9" s="84"/>
      <c r="H9" s="265"/>
      <c r="I9" s="59"/>
      <c r="J9" s="59"/>
    </row>
    <row r="10" spans="1:20" x14ac:dyDescent="0.25">
      <c r="A10" s="59"/>
      <c r="B10" s="71"/>
      <c r="C10" s="79"/>
      <c r="D10" s="72"/>
      <c r="E10" s="77"/>
      <c r="F10" s="83"/>
      <c r="G10" s="84"/>
      <c r="H10" s="42"/>
      <c r="I10" s="59"/>
      <c r="J10" s="59"/>
    </row>
    <row r="11" spans="1:20" x14ac:dyDescent="0.25">
      <c r="A11" s="59"/>
      <c r="B11" s="260" t="s">
        <v>209</v>
      </c>
      <c r="C11" s="261"/>
      <c r="D11" s="72"/>
      <c r="E11" s="77"/>
      <c r="F11" s="74">
        <v>0</v>
      </c>
      <c r="G11" s="43"/>
      <c r="H11" s="42"/>
      <c r="I11" s="59"/>
      <c r="J11" s="59"/>
    </row>
    <row r="12" spans="1:20" x14ac:dyDescent="0.25">
      <c r="A12" s="59"/>
      <c r="B12" s="260" t="s">
        <v>210</v>
      </c>
      <c r="C12" s="261"/>
      <c r="D12" s="72"/>
      <c r="E12" s="77"/>
      <c r="F12" s="74">
        <v>0</v>
      </c>
      <c r="G12" s="43"/>
      <c r="H12" s="42"/>
      <c r="I12" s="59"/>
      <c r="J12" s="59"/>
    </row>
    <row r="13" spans="1:20" x14ac:dyDescent="0.25">
      <c r="A13" s="59"/>
      <c r="B13" s="260" t="s">
        <v>211</v>
      </c>
      <c r="C13" s="261"/>
      <c r="D13" s="72"/>
      <c r="E13" s="77"/>
      <c r="F13" s="74">
        <v>0</v>
      </c>
      <c r="G13" s="43"/>
      <c r="H13" s="42"/>
      <c r="I13" s="59"/>
      <c r="J13" s="59"/>
    </row>
    <row r="14" spans="1:20" x14ac:dyDescent="0.25">
      <c r="A14" s="59"/>
      <c r="B14" s="260" t="s">
        <v>212</v>
      </c>
      <c r="C14" s="261"/>
      <c r="D14" s="72"/>
      <c r="E14" s="77"/>
      <c r="F14" s="74">
        <v>0</v>
      </c>
      <c r="G14" s="43"/>
      <c r="H14" s="42"/>
      <c r="I14" s="59"/>
      <c r="J14" s="59"/>
    </row>
    <row r="15" spans="1:20" x14ac:dyDescent="0.25">
      <c r="A15" s="59"/>
      <c r="B15" s="260" t="s">
        <v>213</v>
      </c>
      <c r="C15" s="261"/>
      <c r="D15" s="72"/>
      <c r="E15" s="77"/>
      <c r="F15" s="74">
        <v>0</v>
      </c>
      <c r="G15" s="43"/>
      <c r="H15" s="42"/>
      <c r="I15" s="59"/>
      <c r="J15" s="59"/>
    </row>
    <row r="16" spans="1:20" x14ac:dyDescent="0.25">
      <c r="A16" s="59"/>
      <c r="B16" s="260" t="s">
        <v>214</v>
      </c>
      <c r="C16" s="261"/>
      <c r="D16" s="72"/>
      <c r="E16" s="77"/>
      <c r="F16" s="74">
        <v>0</v>
      </c>
      <c r="G16" s="43"/>
      <c r="H16" s="42"/>
      <c r="I16" s="59"/>
      <c r="J16" s="59"/>
    </row>
    <row r="17" spans="1:10" x14ac:dyDescent="0.25">
      <c r="A17" s="59"/>
      <c r="B17" s="260" t="s">
        <v>215</v>
      </c>
      <c r="C17" s="261"/>
      <c r="D17" s="72"/>
      <c r="E17" s="77"/>
      <c r="F17" s="74">
        <v>0</v>
      </c>
      <c r="G17" s="43"/>
      <c r="H17" s="42"/>
      <c r="I17" s="59"/>
      <c r="J17" s="59"/>
    </row>
    <row r="18" spans="1:10" x14ac:dyDescent="0.25">
      <c r="A18" s="59"/>
      <c r="B18" s="260" t="s">
        <v>216</v>
      </c>
      <c r="C18" s="261"/>
      <c r="D18" s="72"/>
      <c r="E18" s="77"/>
      <c r="F18" s="74">
        <v>0</v>
      </c>
      <c r="G18" s="43"/>
      <c r="H18" s="42"/>
      <c r="I18" s="59"/>
      <c r="J18" s="59"/>
    </row>
    <row r="19" spans="1:10" x14ac:dyDescent="0.25">
      <c r="A19" s="59"/>
      <c r="B19" s="260" t="s">
        <v>217</v>
      </c>
      <c r="C19" s="261"/>
      <c r="D19" s="72"/>
      <c r="E19" s="77"/>
      <c r="F19" s="74">
        <v>0</v>
      </c>
      <c r="G19" s="43"/>
      <c r="H19" s="42"/>
      <c r="I19" s="59"/>
      <c r="J19" s="59"/>
    </row>
    <row r="20" spans="1:10" x14ac:dyDescent="0.25">
      <c r="A20" s="59"/>
      <c r="B20" s="260" t="s">
        <v>218</v>
      </c>
      <c r="C20" s="261"/>
      <c r="D20" s="72"/>
      <c r="E20" s="77"/>
      <c r="F20" s="74">
        <v>0</v>
      </c>
      <c r="G20" s="43"/>
      <c r="H20" s="42"/>
      <c r="I20" s="59"/>
      <c r="J20" s="59"/>
    </row>
    <row r="21" spans="1:10" x14ac:dyDescent="0.25">
      <c r="A21" s="59"/>
      <c r="B21" s="260" t="s">
        <v>219</v>
      </c>
      <c r="C21" s="261"/>
      <c r="D21" s="72"/>
      <c r="E21" s="77"/>
      <c r="F21" s="74">
        <v>0</v>
      </c>
      <c r="G21" s="43"/>
      <c r="H21" s="42"/>
      <c r="I21" s="59"/>
      <c r="J21" s="59"/>
    </row>
    <row r="22" spans="1:10" x14ac:dyDescent="0.25">
      <c r="A22" s="59"/>
      <c r="B22" s="260" t="s">
        <v>220</v>
      </c>
      <c r="C22" s="261"/>
      <c r="D22" s="72"/>
      <c r="E22" s="77"/>
      <c r="F22" s="74">
        <v>0</v>
      </c>
      <c r="G22" s="43"/>
      <c r="H22" s="42"/>
      <c r="I22" s="59"/>
      <c r="J22" s="59"/>
    </row>
    <row r="23" spans="1:10" x14ac:dyDescent="0.25">
      <c r="A23" s="59"/>
      <c r="B23" s="260" t="s">
        <v>221</v>
      </c>
      <c r="C23" s="261"/>
      <c r="D23" s="72"/>
      <c r="E23" s="77"/>
      <c r="F23" s="74">
        <v>0</v>
      </c>
      <c r="G23" s="43"/>
      <c r="H23" s="42"/>
      <c r="I23" s="59"/>
      <c r="J23" s="59"/>
    </row>
    <row r="24" spans="1:10" x14ac:dyDescent="0.25">
      <c r="A24" s="59"/>
      <c r="B24" s="260" t="s">
        <v>222</v>
      </c>
      <c r="C24" s="261"/>
      <c r="D24" s="72"/>
      <c r="E24" s="77"/>
      <c r="F24" s="74">
        <v>0</v>
      </c>
      <c r="G24" s="43"/>
      <c r="H24" s="42"/>
      <c r="I24" s="59"/>
      <c r="J24" s="59"/>
    </row>
    <row r="25" spans="1:10" x14ac:dyDescent="0.25">
      <c r="A25" s="59"/>
      <c r="B25" s="260" t="s">
        <v>223</v>
      </c>
      <c r="C25" s="261"/>
      <c r="D25" s="72"/>
      <c r="E25" s="77"/>
      <c r="F25" s="74">
        <v>0</v>
      </c>
      <c r="G25" s="43"/>
      <c r="H25" s="42"/>
      <c r="I25" s="59"/>
      <c r="J25" s="59"/>
    </row>
    <row r="26" spans="1:10" x14ac:dyDescent="0.25">
      <c r="A26" s="59"/>
      <c r="B26" s="260" t="s">
        <v>224</v>
      </c>
      <c r="C26" s="261"/>
      <c r="D26" s="72"/>
      <c r="E26" s="77"/>
      <c r="F26" s="74">
        <v>0</v>
      </c>
      <c r="G26" s="43"/>
      <c r="H26" s="42"/>
      <c r="I26" s="59"/>
      <c r="J26" s="59"/>
    </row>
    <row r="27" spans="1:10" x14ac:dyDescent="0.25">
      <c r="A27" s="59"/>
      <c r="B27" s="260" t="s">
        <v>225</v>
      </c>
      <c r="C27" s="261"/>
      <c r="D27" s="72"/>
      <c r="E27" s="77"/>
      <c r="F27" s="74">
        <v>0</v>
      </c>
      <c r="G27" s="43"/>
      <c r="H27" s="42"/>
      <c r="I27" s="59"/>
      <c r="J27" s="59"/>
    </row>
    <row r="28" spans="1:10" x14ac:dyDescent="0.25">
      <c r="A28" s="59"/>
      <c r="B28" s="260" t="s">
        <v>226</v>
      </c>
      <c r="C28" s="261"/>
      <c r="D28" s="72"/>
      <c r="E28" s="77"/>
      <c r="F28" s="74">
        <v>0</v>
      </c>
      <c r="G28" s="43"/>
      <c r="H28" s="42"/>
      <c r="I28" s="59"/>
      <c r="J28" s="59"/>
    </row>
    <row r="29" spans="1:10" x14ac:dyDescent="0.25">
      <c r="A29" s="59"/>
      <c r="B29" s="260" t="s">
        <v>227</v>
      </c>
      <c r="C29" s="261"/>
      <c r="D29" s="72"/>
      <c r="E29" s="77"/>
      <c r="F29" s="74">
        <v>0</v>
      </c>
      <c r="G29" s="43"/>
      <c r="H29" s="42"/>
      <c r="I29" s="59"/>
      <c r="J29" s="59"/>
    </row>
    <row r="30" spans="1:10" x14ac:dyDescent="0.25">
      <c r="A30" s="59"/>
      <c r="B30" s="264" t="s">
        <v>331</v>
      </c>
      <c r="C30" s="261"/>
      <c r="D30" s="72"/>
      <c r="E30" s="77"/>
      <c r="F30" s="74">
        <v>0</v>
      </c>
      <c r="G30" s="43"/>
      <c r="H30" s="42"/>
      <c r="I30" s="59"/>
      <c r="J30" s="59"/>
    </row>
    <row r="31" spans="1:10" x14ac:dyDescent="0.25">
      <c r="A31" s="59"/>
      <c r="B31" s="138" t="s">
        <v>229</v>
      </c>
      <c r="C31" s="139"/>
      <c r="D31" s="72"/>
      <c r="E31" s="77"/>
      <c r="F31" s="74">
        <v>0</v>
      </c>
      <c r="G31" s="43"/>
      <c r="H31" s="42"/>
      <c r="I31" s="59"/>
      <c r="J31" s="59"/>
    </row>
    <row r="32" spans="1:10" x14ac:dyDescent="0.25">
      <c r="A32" s="59"/>
      <c r="B32" s="262" t="s">
        <v>230</v>
      </c>
      <c r="C32" s="263"/>
      <c r="D32" s="145"/>
      <c r="E32" s="90"/>
      <c r="F32" s="146">
        <v>0</v>
      </c>
      <c r="G32" s="148"/>
      <c r="H32" s="42"/>
      <c r="I32" s="59"/>
      <c r="J32" s="59"/>
    </row>
    <row r="33" spans="1:10" x14ac:dyDescent="0.25">
      <c r="A33" s="59"/>
      <c r="B33" s="71"/>
      <c r="C33" s="79"/>
      <c r="D33" s="72"/>
      <c r="E33" s="77"/>
      <c r="F33" s="83"/>
      <c r="G33" s="43"/>
      <c r="H33" s="42"/>
      <c r="I33" s="59"/>
      <c r="J33" s="59"/>
    </row>
    <row r="34" spans="1:10" x14ac:dyDescent="0.25">
      <c r="A34" s="59"/>
      <c r="B34" s="85" t="s">
        <v>228</v>
      </c>
      <c r="C34" s="79"/>
      <c r="D34" s="72"/>
      <c r="E34" s="77"/>
      <c r="F34" s="83"/>
      <c r="G34" s="43"/>
      <c r="H34" s="42"/>
      <c r="I34" s="59"/>
      <c r="J34" s="59"/>
    </row>
    <row r="35" spans="1:10" x14ac:dyDescent="0.25">
      <c r="A35" s="59"/>
      <c r="B35" s="71" t="s">
        <v>231</v>
      </c>
      <c r="C35" s="79"/>
      <c r="D35" s="72"/>
      <c r="E35" s="77"/>
      <c r="F35" s="74">
        <v>0</v>
      </c>
      <c r="G35" s="43"/>
      <c r="H35" s="42"/>
      <c r="I35" s="59"/>
      <c r="J35" s="59"/>
    </row>
    <row r="36" spans="1:10" x14ac:dyDescent="0.25">
      <c r="A36" s="59"/>
      <c r="B36" s="71" t="s">
        <v>232</v>
      </c>
      <c r="C36" s="79"/>
      <c r="D36" s="72"/>
      <c r="E36" s="77"/>
      <c r="F36" s="74">
        <v>0</v>
      </c>
      <c r="G36" s="43"/>
      <c r="H36" s="42"/>
      <c r="I36" s="59"/>
      <c r="J36" s="59"/>
    </row>
    <row r="37" spans="1:10" x14ac:dyDescent="0.25">
      <c r="A37" s="59"/>
      <c r="B37" s="71" t="s">
        <v>233</v>
      </c>
      <c r="C37" s="79"/>
      <c r="D37" s="72"/>
      <c r="E37" s="86">
        <f>IF(F37=0,0,IF(F37&lt;=60,60,IF(F37&gt;60,F37)))</f>
        <v>0</v>
      </c>
      <c r="F37" s="74">
        <v>0</v>
      </c>
      <c r="G37" s="189" t="s">
        <v>243</v>
      </c>
      <c r="H37" s="42"/>
      <c r="I37" s="59"/>
      <c r="J37" s="59"/>
    </row>
    <row r="38" spans="1:10" x14ac:dyDescent="0.25">
      <c r="A38" s="59"/>
      <c r="B38" s="71" t="s">
        <v>234</v>
      </c>
      <c r="C38" s="79"/>
      <c r="D38" s="72"/>
      <c r="E38" s="86">
        <f>IF(F38=0,0,IF(F38&lt;=60,60,IF(F38&gt;60,F38)))</f>
        <v>0</v>
      </c>
      <c r="F38" s="74">
        <v>0</v>
      </c>
      <c r="G38" s="189" t="s">
        <v>243</v>
      </c>
      <c r="H38" s="42"/>
      <c r="I38" s="59"/>
      <c r="J38" s="59"/>
    </row>
    <row r="39" spans="1:10" x14ac:dyDescent="0.25">
      <c r="A39" s="59"/>
      <c r="B39" s="71" t="s">
        <v>235</v>
      </c>
      <c r="C39" s="79"/>
      <c r="D39" s="72"/>
      <c r="E39" s="86">
        <f>IF(F39=0,0,IF(F39&lt;=60,60,IF(F39&gt;60,F39)))</f>
        <v>0</v>
      </c>
      <c r="F39" s="74">
        <v>0</v>
      </c>
      <c r="G39" s="189" t="s">
        <v>243</v>
      </c>
      <c r="H39" s="42"/>
      <c r="I39" s="59"/>
      <c r="J39" s="59"/>
    </row>
    <row r="40" spans="1:10" x14ac:dyDescent="0.25">
      <c r="A40" s="59"/>
      <c r="B40" s="71" t="s">
        <v>236</v>
      </c>
      <c r="C40" s="79"/>
      <c r="D40" s="72"/>
      <c r="E40" s="86">
        <f>IF(F40=0,0,IF(F40&lt;=60,60,IF(F40&gt;60,F40)))</f>
        <v>0</v>
      </c>
      <c r="F40" s="74">
        <v>0</v>
      </c>
      <c r="G40" s="189" t="s">
        <v>243</v>
      </c>
      <c r="H40" s="42"/>
      <c r="I40" s="59"/>
      <c r="J40" s="59"/>
    </row>
    <row r="41" spans="1:10" x14ac:dyDescent="0.25">
      <c r="A41" s="59"/>
      <c r="B41" s="188" t="s">
        <v>371</v>
      </c>
      <c r="C41" s="79"/>
      <c r="D41" s="72"/>
      <c r="E41" s="87">
        <f>IF(F41=0,0,IF(F41&lt;=60,60,IF(F41&gt;500,500,IF(F41&gt;60,F41,IF(F41&lt;500,F41)))))</f>
        <v>0</v>
      </c>
      <c r="F41" s="74">
        <v>0</v>
      </c>
      <c r="G41" s="189" t="s">
        <v>243</v>
      </c>
      <c r="H41" s="42"/>
      <c r="I41" s="59"/>
      <c r="J41" s="59"/>
    </row>
    <row r="42" spans="1:10" x14ac:dyDescent="0.25">
      <c r="A42" s="59"/>
      <c r="B42" s="188" t="s">
        <v>372</v>
      </c>
      <c r="C42" s="79"/>
      <c r="D42" s="72"/>
      <c r="E42" s="87">
        <f>IF(F42=0,0,IF(F42&lt;=60,60,IF(F42&gt;500,500,IF(F42&gt;60,F42,IF(F42&lt;500,F42)))))</f>
        <v>0</v>
      </c>
      <c r="F42" s="74">
        <v>0</v>
      </c>
      <c r="G42" s="189" t="s">
        <v>244</v>
      </c>
      <c r="H42" s="190"/>
      <c r="I42" s="59"/>
      <c r="J42" s="59"/>
    </row>
    <row r="43" spans="1:10" x14ac:dyDescent="0.25">
      <c r="A43" s="59"/>
      <c r="B43" s="71" t="s">
        <v>237</v>
      </c>
      <c r="C43" s="79"/>
      <c r="D43" s="72"/>
      <c r="E43" s="77"/>
      <c r="F43" s="88">
        <v>0</v>
      </c>
      <c r="G43" s="43" t="s">
        <v>245</v>
      </c>
      <c r="H43" s="42"/>
      <c r="I43" s="59"/>
      <c r="J43" s="59"/>
    </row>
    <row r="44" spans="1:10" x14ac:dyDescent="0.25">
      <c r="A44" s="59"/>
      <c r="B44" s="71" t="s">
        <v>238</v>
      </c>
      <c r="C44" s="79"/>
      <c r="D44" s="72"/>
      <c r="E44" s="77"/>
      <c r="F44" s="88">
        <v>0</v>
      </c>
      <c r="G44" s="43" t="s">
        <v>245</v>
      </c>
      <c r="H44" s="42"/>
      <c r="I44" s="59"/>
      <c r="J44" s="59"/>
    </row>
    <row r="45" spans="1:10" x14ac:dyDescent="0.25">
      <c r="A45" s="59"/>
      <c r="B45" s="71" t="s">
        <v>239</v>
      </c>
      <c r="C45" s="79"/>
      <c r="D45" s="72"/>
      <c r="E45" s="77"/>
      <c r="F45" s="88">
        <v>0</v>
      </c>
      <c r="G45" s="43" t="s">
        <v>245</v>
      </c>
      <c r="H45" s="42"/>
      <c r="I45" s="59"/>
      <c r="J45" s="59"/>
    </row>
    <row r="46" spans="1:10" x14ac:dyDescent="0.25">
      <c r="A46" s="59"/>
      <c r="B46" s="71" t="s">
        <v>240</v>
      </c>
      <c r="C46" s="79"/>
      <c r="D46" s="72"/>
      <c r="E46" s="77"/>
      <c r="F46" s="88">
        <v>0</v>
      </c>
      <c r="G46" s="43" t="s">
        <v>245</v>
      </c>
      <c r="H46" s="42"/>
      <c r="I46" s="59"/>
      <c r="J46" s="59"/>
    </row>
    <row r="47" spans="1:10" x14ac:dyDescent="0.25">
      <c r="A47" s="59"/>
      <c r="B47" s="71" t="s">
        <v>241</v>
      </c>
      <c r="C47" s="79"/>
      <c r="D47" s="72"/>
      <c r="E47" s="77"/>
      <c r="F47" s="88">
        <v>0</v>
      </c>
      <c r="G47" s="43" t="s">
        <v>245</v>
      </c>
      <c r="H47" s="42"/>
      <c r="I47" s="59"/>
      <c r="J47" s="59"/>
    </row>
    <row r="48" spans="1:10" x14ac:dyDescent="0.25">
      <c r="A48" s="59"/>
      <c r="B48" s="71"/>
      <c r="C48" s="79"/>
      <c r="D48" s="72"/>
      <c r="E48" s="77"/>
      <c r="F48" s="83"/>
      <c r="G48" s="43"/>
      <c r="H48" s="42"/>
      <c r="I48" s="59"/>
      <c r="J48" s="59"/>
    </row>
    <row r="49" spans="1:20" x14ac:dyDescent="0.25">
      <c r="A49" s="59"/>
      <c r="B49" s="89" t="s">
        <v>242</v>
      </c>
      <c r="C49" s="79"/>
      <c r="D49" s="72"/>
      <c r="E49" s="77"/>
      <c r="F49" s="83"/>
      <c r="G49" s="43"/>
      <c r="H49" s="42"/>
      <c r="I49" s="59"/>
      <c r="J49" s="59"/>
    </row>
    <row r="50" spans="1:20" x14ac:dyDescent="0.25">
      <c r="A50" s="59"/>
      <c r="B50" s="71"/>
      <c r="C50" s="79"/>
      <c r="D50" s="72"/>
      <c r="E50" s="90"/>
      <c r="F50" s="83"/>
      <c r="G50" s="43"/>
      <c r="H50" s="42"/>
      <c r="I50" s="59"/>
      <c r="J50" s="59"/>
    </row>
    <row r="51" spans="1:20" ht="22.5" customHeight="1" x14ac:dyDescent="0.25">
      <c r="A51" s="59"/>
      <c r="B51" s="266" t="s">
        <v>246</v>
      </c>
      <c r="C51" s="267"/>
      <c r="D51" s="267"/>
      <c r="E51" s="267"/>
      <c r="F51" s="267"/>
      <c r="G51" s="268"/>
      <c r="H51" s="91"/>
      <c r="I51" s="59"/>
      <c r="J51" s="59"/>
    </row>
    <row r="52" spans="1:20" ht="22.5" customHeight="1" thickBot="1" x14ac:dyDescent="0.3">
      <c r="A52" s="59"/>
      <c r="B52" s="269" t="s">
        <v>247</v>
      </c>
      <c r="C52" s="267"/>
      <c r="D52" s="267"/>
      <c r="E52" s="267"/>
      <c r="F52" s="267"/>
      <c r="G52" s="268"/>
      <c r="H52" s="91"/>
      <c r="I52" s="65"/>
      <c r="J52" s="65"/>
      <c r="K52" s="67"/>
      <c r="L52" s="67"/>
      <c r="M52" s="67"/>
      <c r="N52" s="67"/>
      <c r="O52" s="67"/>
      <c r="P52" s="67"/>
      <c r="Q52" s="67"/>
      <c r="R52" s="67"/>
      <c r="S52" s="67"/>
      <c r="T52" s="67"/>
    </row>
    <row r="53" spans="1:20" ht="16.5" thickBot="1" x14ac:dyDescent="0.3">
      <c r="A53" s="59"/>
      <c r="B53" s="270" t="s">
        <v>248</v>
      </c>
      <c r="C53" s="271"/>
      <c r="D53" s="271"/>
      <c r="E53" s="271"/>
      <c r="F53" s="271"/>
      <c r="G53" s="272"/>
      <c r="H53" s="59"/>
      <c r="I53" s="59"/>
      <c r="J53" s="59"/>
    </row>
    <row r="54" spans="1:20" ht="16.5" thickBot="1" x14ac:dyDescent="0.3">
      <c r="A54" s="59"/>
      <c r="B54" s="92"/>
      <c r="C54" s="93"/>
      <c r="D54" s="94"/>
      <c r="E54" s="95"/>
      <c r="F54" s="96"/>
      <c r="G54" s="96"/>
      <c r="H54" s="97"/>
      <c r="I54" s="59"/>
      <c r="J54" s="59"/>
    </row>
    <row r="55" spans="1:20" ht="16.5" thickBot="1" x14ac:dyDescent="0.3">
      <c r="A55" s="59"/>
      <c r="B55" s="98" t="s">
        <v>249</v>
      </c>
      <c r="C55" s="99"/>
      <c r="D55" s="99"/>
      <c r="E55" s="99"/>
      <c r="F55" s="100" t="s">
        <v>250</v>
      </c>
      <c r="G55" s="99"/>
      <c r="H55" s="101" t="s">
        <v>2</v>
      </c>
      <c r="I55" s="59"/>
    </row>
    <row r="56" spans="1:20" ht="21" customHeight="1" x14ac:dyDescent="0.25">
      <c r="A56" s="59"/>
      <c r="B56" s="188" t="s">
        <v>251</v>
      </c>
      <c r="C56" s="102"/>
      <c r="D56" s="102"/>
      <c r="E56" s="102"/>
      <c r="F56" s="103">
        <v>183</v>
      </c>
      <c r="G56" s="104">
        <f>MAX(0,F56*F7)</f>
        <v>0</v>
      </c>
      <c r="H56" s="105"/>
      <c r="I56" s="59"/>
    </row>
    <row r="57" spans="1:20" x14ac:dyDescent="0.25">
      <c r="A57" s="59"/>
      <c r="B57" s="71" t="s">
        <v>209</v>
      </c>
      <c r="C57" s="72"/>
      <c r="D57" s="72"/>
      <c r="E57" s="72"/>
      <c r="F57" s="103">
        <v>881</v>
      </c>
      <c r="G57" s="106">
        <f>F57*F11</f>
        <v>0</v>
      </c>
      <c r="H57" s="107"/>
      <c r="I57" s="59"/>
    </row>
    <row r="58" spans="1:20" x14ac:dyDescent="0.25">
      <c r="A58" s="59"/>
      <c r="B58" s="71" t="s">
        <v>210</v>
      </c>
      <c r="C58" s="72"/>
      <c r="D58" s="72"/>
      <c r="E58" s="72"/>
      <c r="F58" s="103">
        <v>881</v>
      </c>
      <c r="G58" s="106">
        <f>F58*F12</f>
        <v>0</v>
      </c>
      <c r="H58" s="107"/>
      <c r="I58" s="59"/>
    </row>
    <row r="59" spans="1:20" ht="17.25" customHeight="1" x14ac:dyDescent="0.25">
      <c r="A59" s="59"/>
      <c r="B59" s="71" t="s">
        <v>211</v>
      </c>
      <c r="C59" s="108"/>
      <c r="D59" s="108"/>
      <c r="E59" s="108"/>
      <c r="F59" s="103">
        <v>903</v>
      </c>
      <c r="G59" s="106">
        <f>F59*F13</f>
        <v>0</v>
      </c>
      <c r="H59" s="107"/>
      <c r="I59" s="59"/>
    </row>
    <row r="60" spans="1:20" x14ac:dyDescent="0.25">
      <c r="A60" s="59"/>
      <c r="B60" s="71" t="s">
        <v>212</v>
      </c>
      <c r="C60" s="72"/>
      <c r="D60" s="72"/>
      <c r="E60" s="72"/>
      <c r="F60" s="103">
        <v>469</v>
      </c>
      <c r="G60" s="106">
        <f>F60*F14</f>
        <v>0</v>
      </c>
      <c r="H60" s="107"/>
      <c r="I60" s="59"/>
    </row>
    <row r="61" spans="1:20" x14ac:dyDescent="0.25">
      <c r="A61" s="59"/>
      <c r="B61" s="71" t="s">
        <v>213</v>
      </c>
      <c r="C61" s="72"/>
      <c r="D61" s="72"/>
      <c r="E61" s="72"/>
      <c r="F61" s="103">
        <v>699</v>
      </c>
      <c r="G61" s="106">
        <f>F61*F15</f>
        <v>0</v>
      </c>
      <c r="H61" s="107"/>
      <c r="I61" s="59"/>
    </row>
    <row r="62" spans="1:20" x14ac:dyDescent="0.25">
      <c r="A62" s="59"/>
      <c r="B62" s="71" t="s">
        <v>214</v>
      </c>
      <c r="C62" s="72"/>
      <c r="D62" s="72"/>
      <c r="E62" s="72"/>
      <c r="F62" s="103">
        <v>585</v>
      </c>
      <c r="G62" s="106">
        <f>F62*F16</f>
        <v>0</v>
      </c>
      <c r="H62" s="107"/>
      <c r="I62" s="59"/>
    </row>
    <row r="63" spans="1:20" x14ac:dyDescent="0.25">
      <c r="A63" s="59"/>
      <c r="B63" s="71" t="s">
        <v>215</v>
      </c>
      <c r="C63" s="72"/>
      <c r="D63" s="72"/>
      <c r="E63" s="72"/>
      <c r="F63" s="103">
        <v>881</v>
      </c>
      <c r="G63" s="106">
        <f>F63*F17</f>
        <v>0</v>
      </c>
      <c r="H63" s="107"/>
      <c r="I63" s="59"/>
    </row>
    <row r="64" spans="1:20" x14ac:dyDescent="0.25">
      <c r="A64" s="59"/>
      <c r="B64" s="71" t="s">
        <v>216</v>
      </c>
      <c r="C64" s="72"/>
      <c r="D64" s="72"/>
      <c r="E64" s="72"/>
      <c r="F64" s="103">
        <v>881</v>
      </c>
      <c r="G64" s="106">
        <f>F64*F18</f>
        <v>0</v>
      </c>
      <c r="H64" s="107"/>
      <c r="I64" s="59"/>
    </row>
    <row r="65" spans="1:9" x14ac:dyDescent="0.25">
      <c r="A65" s="59"/>
      <c r="B65" s="71" t="s">
        <v>217</v>
      </c>
      <c r="C65" s="72"/>
      <c r="D65" s="72"/>
      <c r="E65" s="72"/>
      <c r="F65" s="103">
        <v>903</v>
      </c>
      <c r="G65" s="106">
        <f>F65*F19</f>
        <v>0</v>
      </c>
      <c r="H65" s="107"/>
      <c r="I65" s="59"/>
    </row>
    <row r="66" spans="1:9" x14ac:dyDescent="0.25">
      <c r="A66" s="59"/>
      <c r="B66" s="71" t="s">
        <v>218</v>
      </c>
      <c r="C66" s="72"/>
      <c r="D66" s="72"/>
      <c r="E66" s="72"/>
      <c r="F66" s="103">
        <v>469</v>
      </c>
      <c r="G66" s="106">
        <f>F66*F20</f>
        <v>0</v>
      </c>
      <c r="H66" s="107"/>
      <c r="I66" s="59"/>
    </row>
    <row r="67" spans="1:9" x14ac:dyDescent="0.25">
      <c r="A67" s="59"/>
      <c r="B67" s="71" t="s">
        <v>219</v>
      </c>
      <c r="C67" s="72"/>
      <c r="D67" s="72"/>
      <c r="E67" s="72"/>
      <c r="F67" s="103">
        <v>699</v>
      </c>
      <c r="G67" s="106">
        <f>F67*F21</f>
        <v>0</v>
      </c>
      <c r="H67" s="107"/>
      <c r="I67" s="59"/>
    </row>
    <row r="68" spans="1:9" x14ac:dyDescent="0.25">
      <c r="A68" s="59"/>
      <c r="B68" s="71" t="s">
        <v>220</v>
      </c>
      <c r="C68" s="72"/>
      <c r="D68" s="72"/>
      <c r="E68" s="72"/>
      <c r="F68" s="103">
        <v>585</v>
      </c>
      <c r="G68" s="106">
        <f>F68*F22</f>
        <v>0</v>
      </c>
      <c r="H68" s="107"/>
      <c r="I68" s="59"/>
    </row>
    <row r="69" spans="1:9" x14ac:dyDescent="0.25">
      <c r="A69" s="59"/>
      <c r="B69" s="71" t="s">
        <v>221</v>
      </c>
      <c r="C69" s="72"/>
      <c r="D69" s="72"/>
      <c r="E69" s="72"/>
      <c r="F69" s="103">
        <v>881</v>
      </c>
      <c r="G69" s="106">
        <f>F69*F23</f>
        <v>0</v>
      </c>
      <c r="H69" s="107"/>
      <c r="I69" s="59"/>
    </row>
    <row r="70" spans="1:9" x14ac:dyDescent="0.25">
      <c r="A70" s="59"/>
      <c r="B70" s="71" t="s">
        <v>222</v>
      </c>
      <c r="C70" s="72"/>
      <c r="D70" s="72"/>
      <c r="E70" s="72"/>
      <c r="F70" s="103">
        <v>881</v>
      </c>
      <c r="G70" s="106">
        <f>F70*F24</f>
        <v>0</v>
      </c>
      <c r="H70" s="107"/>
      <c r="I70" s="59"/>
    </row>
    <row r="71" spans="1:9" x14ac:dyDescent="0.25">
      <c r="A71" s="59"/>
      <c r="B71" s="71" t="s">
        <v>223</v>
      </c>
      <c r="C71" s="72"/>
      <c r="D71" s="72"/>
      <c r="E71" s="72"/>
      <c r="F71" s="103">
        <v>903</v>
      </c>
      <c r="G71" s="106">
        <f>F71*F25</f>
        <v>0</v>
      </c>
      <c r="H71" s="107"/>
      <c r="I71" s="59"/>
    </row>
    <row r="72" spans="1:9" x14ac:dyDescent="0.25">
      <c r="A72" s="59"/>
      <c r="B72" s="71" t="s">
        <v>224</v>
      </c>
      <c r="C72" s="72"/>
      <c r="D72" s="72"/>
      <c r="E72" s="72"/>
      <c r="F72" s="103">
        <v>881</v>
      </c>
      <c r="G72" s="106">
        <f>F72*F26</f>
        <v>0</v>
      </c>
      <c r="H72" s="107"/>
      <c r="I72" s="59"/>
    </row>
    <row r="73" spans="1:9" x14ac:dyDescent="0.25">
      <c r="A73" s="59"/>
      <c r="B73" s="71" t="s">
        <v>225</v>
      </c>
      <c r="C73" s="72"/>
      <c r="D73" s="72"/>
      <c r="E73" s="72"/>
      <c r="F73" s="103">
        <v>903</v>
      </c>
      <c r="G73" s="106">
        <f>F73*F27</f>
        <v>0</v>
      </c>
      <c r="H73" s="107"/>
      <c r="I73" s="59"/>
    </row>
    <row r="74" spans="1:9" x14ac:dyDescent="0.25">
      <c r="A74" s="59"/>
      <c r="B74" s="71" t="s">
        <v>226</v>
      </c>
      <c r="C74" s="72"/>
      <c r="D74" s="72"/>
      <c r="E74" s="72"/>
      <c r="F74" s="103">
        <v>881</v>
      </c>
      <c r="G74" s="106">
        <f>F74*F28</f>
        <v>0</v>
      </c>
      <c r="H74" s="107"/>
      <c r="I74" s="59"/>
    </row>
    <row r="75" spans="1:9" x14ac:dyDescent="0.25">
      <c r="A75" s="59"/>
      <c r="B75" s="71" t="s">
        <v>227</v>
      </c>
      <c r="C75" s="72"/>
      <c r="D75" s="72"/>
      <c r="E75" s="72"/>
      <c r="F75" s="103">
        <v>903</v>
      </c>
      <c r="G75" s="106">
        <f>F75*F29</f>
        <v>0</v>
      </c>
      <c r="H75" s="107"/>
      <c r="I75" s="59"/>
    </row>
    <row r="76" spans="1:9" x14ac:dyDescent="0.25">
      <c r="A76" s="59"/>
      <c r="B76" s="71" t="s">
        <v>331</v>
      </c>
      <c r="C76" s="72"/>
      <c r="D76" s="72"/>
      <c r="E76" s="72"/>
      <c r="F76" s="103">
        <v>258</v>
      </c>
      <c r="G76" s="106">
        <f>F76*F30</f>
        <v>0</v>
      </c>
      <c r="H76" s="107"/>
      <c r="I76" s="59"/>
    </row>
    <row r="77" spans="1:9" x14ac:dyDescent="0.25">
      <c r="A77" s="59"/>
      <c r="B77" s="71" t="s">
        <v>229</v>
      </c>
      <c r="C77" s="72"/>
      <c r="D77" s="72"/>
      <c r="E77" s="72"/>
      <c r="F77" s="103">
        <v>903</v>
      </c>
      <c r="G77" s="106">
        <f>F77*F31</f>
        <v>0</v>
      </c>
      <c r="H77" s="107"/>
      <c r="I77" s="59"/>
    </row>
    <row r="78" spans="1:9" x14ac:dyDescent="0.25">
      <c r="A78" s="59"/>
      <c r="B78" s="71" t="s">
        <v>230</v>
      </c>
      <c r="C78" s="72"/>
      <c r="D78" s="72"/>
      <c r="E78" s="72"/>
      <c r="F78" s="103">
        <v>903</v>
      </c>
      <c r="G78" s="106">
        <f>F78*F32</f>
        <v>0</v>
      </c>
      <c r="H78" s="107"/>
      <c r="I78" s="59"/>
    </row>
    <row r="79" spans="1:9" x14ac:dyDescent="0.25">
      <c r="A79" s="59"/>
      <c r="B79" s="71"/>
      <c r="C79" s="72"/>
      <c r="D79" s="72"/>
      <c r="E79" s="72"/>
      <c r="F79" s="103"/>
      <c r="G79" s="109"/>
      <c r="H79" s="130">
        <f>SUM(G56:G78)</f>
        <v>0</v>
      </c>
      <c r="I79" s="59"/>
    </row>
    <row r="80" spans="1:9" x14ac:dyDescent="0.25">
      <c r="A80" s="59"/>
      <c r="B80" s="71" t="s">
        <v>233</v>
      </c>
      <c r="C80" s="72"/>
      <c r="D80" s="72"/>
      <c r="E80" s="72"/>
      <c r="F80" s="103">
        <v>12</v>
      </c>
      <c r="G80" s="109">
        <f>F80*E37</f>
        <v>0</v>
      </c>
      <c r="H80" s="110">
        <f>G80</f>
        <v>0</v>
      </c>
      <c r="I80" s="59"/>
    </row>
    <row r="81" spans="1:9" x14ac:dyDescent="0.25">
      <c r="A81" s="59"/>
      <c r="B81" s="71" t="s">
        <v>234</v>
      </c>
      <c r="C81" s="72"/>
      <c r="D81" s="72"/>
      <c r="E81" s="72"/>
      <c r="F81" s="103">
        <v>11</v>
      </c>
      <c r="G81" s="109">
        <f>F81*E38</f>
        <v>0</v>
      </c>
      <c r="H81" s="110">
        <f>G81</f>
        <v>0</v>
      </c>
      <c r="I81" s="59"/>
    </row>
    <row r="82" spans="1:9" x14ac:dyDescent="0.25">
      <c r="A82" s="59"/>
      <c r="B82" s="71" t="s">
        <v>235</v>
      </c>
      <c r="C82" s="72"/>
      <c r="D82" s="72"/>
      <c r="E82" s="72"/>
      <c r="F82" s="103">
        <v>21</v>
      </c>
      <c r="G82" s="109">
        <f>F82*E39</f>
        <v>0</v>
      </c>
      <c r="H82" s="110">
        <f>G82</f>
        <v>0</v>
      </c>
      <c r="I82" s="59"/>
    </row>
    <row r="83" spans="1:9" x14ac:dyDescent="0.25">
      <c r="A83" s="59"/>
      <c r="B83" s="71" t="s">
        <v>236</v>
      </c>
      <c r="C83" s="72"/>
      <c r="D83" s="72"/>
      <c r="E83" s="72"/>
      <c r="F83" s="103">
        <v>11</v>
      </c>
      <c r="G83" s="109">
        <f>F83*E40</f>
        <v>0</v>
      </c>
      <c r="H83" s="110">
        <f>G83</f>
        <v>0</v>
      </c>
      <c r="I83" s="59"/>
    </row>
    <row r="84" spans="1:9" x14ac:dyDescent="0.25">
      <c r="A84" s="59"/>
      <c r="B84" s="71"/>
      <c r="C84" s="72"/>
      <c r="D84" s="72"/>
      <c r="E84" s="72"/>
      <c r="F84" s="103"/>
      <c r="G84" s="109"/>
      <c r="H84" s="110"/>
      <c r="I84" s="59"/>
    </row>
    <row r="85" spans="1:9" x14ac:dyDescent="0.25">
      <c r="A85" s="59"/>
      <c r="B85" s="71"/>
      <c r="C85" s="72"/>
      <c r="D85" s="72"/>
      <c r="E85" s="72"/>
      <c r="F85" s="103"/>
      <c r="G85" s="106"/>
      <c r="H85" s="110"/>
      <c r="I85" s="59"/>
    </row>
    <row r="86" spans="1:9" x14ac:dyDescent="0.25">
      <c r="A86" s="59"/>
      <c r="B86" s="71" t="s">
        <v>232</v>
      </c>
      <c r="C86" s="72"/>
      <c r="D86" s="72"/>
      <c r="E86" s="72"/>
      <c r="F86" s="103">
        <v>60</v>
      </c>
      <c r="G86" s="129">
        <f>F86*F35</f>
        <v>0</v>
      </c>
      <c r="H86" s="110">
        <f>G86</f>
        <v>0</v>
      </c>
      <c r="I86" s="59"/>
    </row>
    <row r="87" spans="1:9" x14ac:dyDescent="0.25">
      <c r="A87" s="59"/>
      <c r="B87" s="71" t="s">
        <v>231</v>
      </c>
      <c r="C87" s="72"/>
      <c r="D87" s="72"/>
      <c r="E87" s="72"/>
      <c r="F87" s="103">
        <v>95</v>
      </c>
      <c r="G87" s="129">
        <f>F87*F36</f>
        <v>0</v>
      </c>
      <c r="H87" s="110">
        <f>G87</f>
        <v>0</v>
      </c>
      <c r="I87" s="59"/>
    </row>
    <row r="88" spans="1:9" ht="16.5" thickBot="1" x14ac:dyDescent="0.3">
      <c r="A88" s="59"/>
      <c r="B88" s="71"/>
      <c r="C88" s="72"/>
      <c r="D88" s="72"/>
      <c r="E88" s="72"/>
      <c r="F88" s="103"/>
      <c r="G88" s="109"/>
      <c r="H88" s="110"/>
      <c r="I88" s="59"/>
    </row>
    <row r="89" spans="1:9" ht="16.5" thickBot="1" x14ac:dyDescent="0.3">
      <c r="A89" s="59"/>
      <c r="B89" s="98" t="s">
        <v>252</v>
      </c>
      <c r="C89" s="72"/>
      <c r="D89" s="72"/>
      <c r="E89" s="72"/>
      <c r="F89" s="103"/>
      <c r="G89" s="106"/>
      <c r="H89" s="107"/>
      <c r="I89" s="59"/>
    </row>
    <row r="90" spans="1:9" x14ac:dyDescent="0.25">
      <c r="A90" s="59"/>
      <c r="B90" s="188" t="s">
        <v>333</v>
      </c>
      <c r="C90" s="72"/>
      <c r="D90" s="72"/>
      <c r="E90" s="72"/>
      <c r="F90" s="103">
        <v>173</v>
      </c>
      <c r="G90" s="106">
        <f>F90*E41</f>
        <v>0</v>
      </c>
      <c r="H90" s="107"/>
      <c r="I90" s="59"/>
    </row>
    <row r="91" spans="1:9" x14ac:dyDescent="0.25">
      <c r="A91" s="59"/>
      <c r="B91" s="188" t="s">
        <v>334</v>
      </c>
      <c r="C91" s="72"/>
      <c r="D91" s="72"/>
      <c r="E91" s="72"/>
      <c r="F91" s="103">
        <v>89.5</v>
      </c>
      <c r="G91" s="106">
        <f>F91*E42</f>
        <v>0</v>
      </c>
      <c r="H91" s="107"/>
      <c r="I91" s="59"/>
    </row>
    <row r="92" spans="1:9" x14ac:dyDescent="0.25">
      <c r="A92" s="59"/>
      <c r="B92" s="71" t="s">
        <v>237</v>
      </c>
      <c r="C92" s="72"/>
      <c r="D92" s="72"/>
      <c r="E92" s="72"/>
      <c r="F92" s="103"/>
      <c r="G92" s="106">
        <f>F43</f>
        <v>0</v>
      </c>
      <c r="H92" s="107"/>
      <c r="I92" s="59"/>
    </row>
    <row r="93" spans="1:9" x14ac:dyDescent="0.25">
      <c r="A93" s="59"/>
      <c r="B93" s="71"/>
      <c r="C93" s="72"/>
      <c r="D93" s="72"/>
      <c r="E93" s="72"/>
      <c r="F93" s="103"/>
      <c r="G93" s="106"/>
      <c r="H93" s="131">
        <f>SUM(G90:G92)</f>
        <v>0</v>
      </c>
      <c r="I93" s="59"/>
    </row>
    <row r="94" spans="1:9" x14ac:dyDescent="0.25">
      <c r="A94" s="59"/>
      <c r="B94" s="71" t="s">
        <v>238</v>
      </c>
      <c r="C94" s="72"/>
      <c r="D94" s="72"/>
      <c r="E94" s="72"/>
      <c r="F94" s="103"/>
      <c r="G94" s="106">
        <f>F44</f>
        <v>0</v>
      </c>
      <c r="H94" s="111">
        <f>G94</f>
        <v>0</v>
      </c>
      <c r="I94" s="59"/>
    </row>
    <row r="95" spans="1:9" x14ac:dyDescent="0.25">
      <c r="A95" s="59"/>
      <c r="B95" s="188" t="s">
        <v>335</v>
      </c>
      <c r="C95" s="72"/>
      <c r="D95" s="72"/>
      <c r="E95" s="72"/>
      <c r="F95" s="103"/>
      <c r="G95" s="106">
        <f>F45</f>
        <v>0</v>
      </c>
      <c r="H95" s="111">
        <f>G95</f>
        <v>0</v>
      </c>
      <c r="I95" s="59"/>
    </row>
    <row r="96" spans="1:9" x14ac:dyDescent="0.25">
      <c r="A96" s="59"/>
      <c r="B96" s="71" t="s">
        <v>240</v>
      </c>
      <c r="C96" s="72"/>
      <c r="D96" s="72"/>
      <c r="E96" s="72"/>
      <c r="F96" s="103"/>
      <c r="G96" s="106">
        <f>F46</f>
        <v>0</v>
      </c>
      <c r="H96" s="111">
        <f>G96</f>
        <v>0</v>
      </c>
      <c r="I96" s="59"/>
    </row>
    <row r="97" spans="1:9" ht="16.5" thickBot="1" x14ac:dyDescent="0.3">
      <c r="A97" s="59"/>
      <c r="B97" s="188" t="s">
        <v>336</v>
      </c>
      <c r="C97" s="72"/>
      <c r="D97" s="72"/>
      <c r="E97" s="72"/>
      <c r="F97" s="103"/>
      <c r="G97" s="106">
        <f>F47</f>
        <v>0</v>
      </c>
      <c r="H97" s="111">
        <f>G97</f>
        <v>0</v>
      </c>
      <c r="I97" s="59"/>
    </row>
    <row r="98" spans="1:9" ht="16.5" thickBot="1" x14ac:dyDescent="0.3">
      <c r="A98" s="59"/>
      <c r="B98" s="219" t="s">
        <v>296</v>
      </c>
      <c r="C98" s="100"/>
      <c r="D98" s="100"/>
      <c r="E98" s="100"/>
      <c r="F98" s="112"/>
      <c r="G98" s="113"/>
      <c r="H98" s="114">
        <f>SUM(H79:H97)</f>
        <v>0</v>
      </c>
      <c r="I98" s="59"/>
    </row>
  </sheetData>
  <sheetProtection sheet="1" formatCells="0" selectLockedCells="1"/>
  <mergeCells count="25">
    <mergeCell ref="H8:H9"/>
    <mergeCell ref="B51:G51"/>
    <mergeCell ref="B52:G52"/>
    <mergeCell ref="B53:G53"/>
    <mergeCell ref="B18:C18"/>
    <mergeCell ref="B19:C19"/>
    <mergeCell ref="B20:C20"/>
    <mergeCell ref="B21:C21"/>
    <mergeCell ref="B16:C16"/>
    <mergeCell ref="B17:C17"/>
    <mergeCell ref="B11:C11"/>
    <mergeCell ref="B12:C12"/>
    <mergeCell ref="B13:C13"/>
    <mergeCell ref="B14:C14"/>
    <mergeCell ref="B15:C15"/>
    <mergeCell ref="B28:C28"/>
    <mergeCell ref="B29:C29"/>
    <mergeCell ref="B32:C32"/>
    <mergeCell ref="B22:C22"/>
    <mergeCell ref="B23:C23"/>
    <mergeCell ref="B24:C24"/>
    <mergeCell ref="B25:C25"/>
    <mergeCell ref="B26:C26"/>
    <mergeCell ref="B27:C27"/>
    <mergeCell ref="B30:C30"/>
  </mergeCells>
  <conditionalFormatting sqref="B9">
    <cfRule type="cellIs" dxfId="1" priority="1" stopIfTrue="1" operator="greaterThan">
      <formula>""""""</formula>
    </cfRule>
  </conditionalFormatting>
  <pageMargins left="0.70866141732283472" right="0.70866141732283472" top="0.55118110236220474" bottom="0.55118110236220474" header="0.31496062992125984" footer="0.31496062992125984"/>
  <pageSetup paperSize="9" scale="45" fitToHeight="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228"/>
  <sheetViews>
    <sheetView zoomScale="90" zoomScaleNormal="90" workbookViewId="0">
      <selection activeCell="F35" sqref="F35"/>
    </sheetView>
  </sheetViews>
  <sheetFormatPr defaultRowHeight="18.75" x14ac:dyDescent="0.3"/>
  <cols>
    <col min="1" max="1" width="2.85546875" style="34" customWidth="1"/>
    <col min="2" max="2" width="5" style="34" customWidth="1"/>
    <col min="3" max="3" width="69.7109375" style="283" bestFit="1" customWidth="1"/>
    <col min="4" max="4" width="13.42578125" style="34" customWidth="1"/>
    <col min="5" max="5" width="13.140625" style="34" customWidth="1"/>
    <col min="6" max="6" width="22.5703125" style="35" customWidth="1"/>
    <col min="7" max="7" width="20.7109375" style="34" bestFit="1" customWidth="1"/>
    <col min="8" max="16384" width="9.140625" style="34"/>
  </cols>
  <sheetData>
    <row r="1" spans="1:7" ht="19.5" thickBot="1" x14ac:dyDescent="0.35"/>
    <row r="2" spans="1:7" x14ac:dyDescent="0.3">
      <c r="A2" s="28"/>
      <c r="B2" s="202"/>
      <c r="C2" s="284" t="s">
        <v>288</v>
      </c>
      <c r="D2" s="203"/>
      <c r="E2" s="203"/>
      <c r="F2" s="204"/>
      <c r="G2" s="201"/>
    </row>
    <row r="3" spans="1:7" x14ac:dyDescent="0.3">
      <c r="A3" s="28"/>
      <c r="B3" s="273" t="s">
        <v>330</v>
      </c>
      <c r="C3" s="274"/>
      <c r="D3" s="191" t="str">
        <f>'1. Treoracha'!F12</f>
        <v>2021/2022</v>
      </c>
      <c r="E3" s="191"/>
      <c r="F3" s="192"/>
      <c r="G3" s="14"/>
    </row>
    <row r="4" spans="1:7" ht="21" customHeight="1" thickBot="1" x14ac:dyDescent="0.35">
      <c r="A4" s="28"/>
      <c r="B4" s="275" t="str">
        <f>'1. Treoracha'!F8</f>
        <v>Scoil</v>
      </c>
      <c r="C4" s="276"/>
      <c r="D4" s="213"/>
      <c r="E4" s="233" t="str">
        <f>'1. Treoracha'!F10</f>
        <v>12345G</v>
      </c>
      <c r="F4" s="214"/>
      <c r="G4" s="13"/>
    </row>
    <row r="5" spans="1:7" ht="19.5" thickBot="1" x14ac:dyDescent="0.35">
      <c r="A5" s="29"/>
      <c r="B5" s="50"/>
      <c r="C5" s="285" t="s">
        <v>253</v>
      </c>
      <c r="D5" s="51"/>
      <c r="E5" s="51"/>
      <c r="F5" s="234" t="s">
        <v>254</v>
      </c>
    </row>
    <row r="6" spans="1:7" ht="19.5" thickBot="1" x14ac:dyDescent="0.35">
      <c r="A6" s="29"/>
      <c r="B6" s="16"/>
      <c r="C6" s="286" t="s">
        <v>255</v>
      </c>
      <c r="D6" s="212"/>
      <c r="E6" s="18"/>
      <c r="F6" s="19"/>
    </row>
    <row r="7" spans="1:7" x14ac:dyDescent="0.3">
      <c r="A7" s="29"/>
      <c r="B7" s="44">
        <v>3010</v>
      </c>
      <c r="C7" s="45" t="s">
        <v>44</v>
      </c>
      <c r="D7" s="46"/>
      <c r="E7" s="47"/>
      <c r="F7" s="215">
        <f>'2. Ríomh an Deontais Buiséid'!H79</f>
        <v>0</v>
      </c>
    </row>
    <row r="8" spans="1:7" x14ac:dyDescent="0.3">
      <c r="A8" s="29"/>
      <c r="B8" s="44">
        <v>3020</v>
      </c>
      <c r="C8" s="45" t="s">
        <v>45</v>
      </c>
      <c r="D8" s="46"/>
      <c r="E8" s="47"/>
      <c r="F8" s="168">
        <f>'2. Ríomh an Deontais Buiséid'!H94</f>
        <v>0</v>
      </c>
    </row>
    <row r="9" spans="1:7" x14ac:dyDescent="0.3">
      <c r="A9" s="29"/>
      <c r="B9" s="44">
        <v>3050</v>
      </c>
      <c r="C9" s="45" t="s">
        <v>46</v>
      </c>
      <c r="D9" s="48"/>
      <c r="E9" s="49"/>
      <c r="F9" s="168">
        <f>'2. Ríomh an Deontais Buiséid'!H93</f>
        <v>0</v>
      </c>
    </row>
    <row r="10" spans="1:7" x14ac:dyDescent="0.3">
      <c r="A10" s="29"/>
      <c r="B10" s="44">
        <v>3140</v>
      </c>
      <c r="C10" s="45" t="s">
        <v>47</v>
      </c>
      <c r="D10" s="46"/>
      <c r="E10" s="47"/>
      <c r="F10" s="169"/>
    </row>
    <row r="11" spans="1:7" x14ac:dyDescent="0.3">
      <c r="A11" s="29"/>
      <c r="B11" s="44">
        <v>3150</v>
      </c>
      <c r="C11" s="45" t="s">
        <v>48</v>
      </c>
      <c r="D11" s="48"/>
      <c r="E11" s="49"/>
      <c r="F11" s="168">
        <f>'2. Ríomh an Deontais Buiséid'!H82</f>
        <v>0</v>
      </c>
    </row>
    <row r="12" spans="1:7" x14ac:dyDescent="0.3">
      <c r="A12" s="29"/>
      <c r="B12" s="44">
        <v>3150</v>
      </c>
      <c r="C12" s="45" t="s">
        <v>48</v>
      </c>
      <c r="D12" s="48"/>
      <c r="E12" s="49"/>
      <c r="F12" s="168">
        <f>'2. Ríomh an Deontais Buiséid'!H83</f>
        <v>0</v>
      </c>
    </row>
    <row r="13" spans="1:7" x14ac:dyDescent="0.3">
      <c r="A13" s="29"/>
      <c r="B13" s="44">
        <v>3160</v>
      </c>
      <c r="C13" s="45" t="s">
        <v>49</v>
      </c>
      <c r="D13" s="46"/>
      <c r="E13" s="47"/>
      <c r="F13" s="168">
        <f>'2. Ríomh an Deontais Buiséid'!H80</f>
        <v>0</v>
      </c>
    </row>
    <row r="14" spans="1:7" x14ac:dyDescent="0.3">
      <c r="A14" s="29"/>
      <c r="B14" s="44">
        <v>3160</v>
      </c>
      <c r="C14" s="45" t="s">
        <v>49</v>
      </c>
      <c r="D14" s="46"/>
      <c r="E14" s="47"/>
      <c r="F14" s="168">
        <f>'2. Ríomh an Deontais Buiséid'!H81</f>
        <v>0</v>
      </c>
    </row>
    <row r="15" spans="1:7" x14ac:dyDescent="0.3">
      <c r="A15" s="29"/>
      <c r="B15" s="44">
        <v>3170</v>
      </c>
      <c r="C15" s="45" t="s">
        <v>50</v>
      </c>
      <c r="D15" s="46"/>
      <c r="E15" s="47"/>
      <c r="F15" s="169"/>
    </row>
    <row r="16" spans="1:7" x14ac:dyDescent="0.3">
      <c r="A16" s="29"/>
      <c r="B16" s="44">
        <v>3190</v>
      </c>
      <c r="C16" s="45" t="s">
        <v>51</v>
      </c>
      <c r="D16" s="46"/>
      <c r="E16" s="47"/>
      <c r="F16" s="168">
        <f>'2. Ríomh an Deontais Buiséid'!H86</f>
        <v>0</v>
      </c>
    </row>
    <row r="17" spans="1:6" x14ac:dyDescent="0.3">
      <c r="A17" s="29"/>
      <c r="B17" s="44">
        <v>3200</v>
      </c>
      <c r="C17" s="45" t="s">
        <v>52</v>
      </c>
      <c r="D17" s="46"/>
      <c r="E17" s="47"/>
      <c r="F17" s="168">
        <f>'2. Ríomh an Deontais Buiséid'!H87</f>
        <v>0</v>
      </c>
    </row>
    <row r="18" spans="1:6" x14ac:dyDescent="0.3">
      <c r="A18" s="29"/>
      <c r="B18" s="44">
        <v>3210</v>
      </c>
      <c r="C18" s="45" t="s">
        <v>53</v>
      </c>
      <c r="D18" s="46"/>
      <c r="E18" s="47"/>
      <c r="F18" s="169"/>
    </row>
    <row r="19" spans="1:6" x14ac:dyDescent="0.3">
      <c r="A19" s="29"/>
      <c r="B19" s="279">
        <v>3225</v>
      </c>
      <c r="C19" s="287" t="s">
        <v>338</v>
      </c>
      <c r="D19" s="46"/>
      <c r="E19" s="47"/>
      <c r="F19" s="169"/>
    </row>
    <row r="20" spans="1:6" x14ac:dyDescent="0.3">
      <c r="A20" s="29"/>
      <c r="B20" s="279">
        <v>3226</v>
      </c>
      <c r="C20" s="287" t="s">
        <v>339</v>
      </c>
      <c r="D20" s="46"/>
      <c r="E20" s="47"/>
      <c r="F20" s="169"/>
    </row>
    <row r="21" spans="1:6" x14ac:dyDescent="0.3">
      <c r="A21" s="29"/>
      <c r="B21" s="279">
        <v>3227</v>
      </c>
      <c r="C21" s="287" t="s">
        <v>340</v>
      </c>
      <c r="D21" s="46"/>
      <c r="E21" s="47"/>
      <c r="F21" s="169"/>
    </row>
    <row r="22" spans="1:6" x14ac:dyDescent="0.3">
      <c r="A22" s="29"/>
      <c r="B22" s="44">
        <v>3230</v>
      </c>
      <c r="C22" s="45" t="s">
        <v>54</v>
      </c>
      <c r="D22" s="46"/>
      <c r="E22" s="47"/>
      <c r="F22" s="169"/>
    </row>
    <row r="23" spans="1:6" x14ac:dyDescent="0.3">
      <c r="A23" s="29"/>
      <c r="B23" s="44">
        <v>3260</v>
      </c>
      <c r="C23" s="45" t="s">
        <v>55</v>
      </c>
      <c r="D23" s="46"/>
      <c r="E23" s="47"/>
      <c r="F23" s="169"/>
    </row>
    <row r="24" spans="1:6" x14ac:dyDescent="0.3">
      <c r="A24" s="29"/>
      <c r="B24" s="44">
        <v>3275</v>
      </c>
      <c r="C24" s="45" t="s">
        <v>56</v>
      </c>
      <c r="D24" s="48"/>
      <c r="E24" s="49"/>
      <c r="F24" s="168">
        <f>'2. Ríomh an Deontais Buiséid'!H95</f>
        <v>0</v>
      </c>
    </row>
    <row r="25" spans="1:6" x14ac:dyDescent="0.3">
      <c r="A25" s="29"/>
      <c r="B25" s="44">
        <v>3276</v>
      </c>
      <c r="C25" s="45" t="s">
        <v>57</v>
      </c>
      <c r="D25" s="48"/>
      <c r="E25" s="49"/>
      <c r="F25" s="169"/>
    </row>
    <row r="26" spans="1:6" x14ac:dyDescent="0.3">
      <c r="A26" s="29"/>
      <c r="B26" s="44">
        <v>3277</v>
      </c>
      <c r="C26" s="45" t="s">
        <v>348</v>
      </c>
      <c r="D26" s="48"/>
      <c r="E26" s="49"/>
      <c r="F26" s="169"/>
    </row>
    <row r="27" spans="1:6" x14ac:dyDescent="0.3">
      <c r="A27" s="29"/>
      <c r="B27" s="44">
        <v>3280</v>
      </c>
      <c r="C27" s="45" t="s">
        <v>349</v>
      </c>
      <c r="D27" s="48"/>
      <c r="E27" s="49"/>
      <c r="F27" s="169"/>
    </row>
    <row r="28" spans="1:6" x14ac:dyDescent="0.3">
      <c r="A28" s="29"/>
      <c r="B28" s="44">
        <v>3281</v>
      </c>
      <c r="C28" s="45" t="s">
        <v>350</v>
      </c>
      <c r="D28" s="48"/>
      <c r="E28" s="49"/>
      <c r="F28" s="169"/>
    </row>
    <row r="29" spans="1:6" x14ac:dyDescent="0.3">
      <c r="A29" s="29"/>
      <c r="B29" s="44">
        <v>3283</v>
      </c>
      <c r="C29" s="45" t="s">
        <v>366</v>
      </c>
      <c r="D29" s="48"/>
      <c r="E29" s="49"/>
      <c r="F29" s="169"/>
    </row>
    <row r="30" spans="1:6" x14ac:dyDescent="0.3">
      <c r="A30" s="29"/>
      <c r="B30" s="44">
        <v>3284</v>
      </c>
      <c r="C30" s="45" t="s">
        <v>367</v>
      </c>
      <c r="D30" s="48"/>
      <c r="E30" s="49"/>
      <c r="F30" s="169"/>
    </row>
    <row r="31" spans="1:6" x14ac:dyDescent="0.3">
      <c r="A31" s="29"/>
      <c r="B31" s="44">
        <v>3285</v>
      </c>
      <c r="C31" s="45" t="s">
        <v>368</v>
      </c>
      <c r="D31" s="48"/>
      <c r="E31" s="49"/>
      <c r="F31" s="169"/>
    </row>
    <row r="32" spans="1:6" x14ac:dyDescent="0.3">
      <c r="A32" s="29"/>
      <c r="B32" s="44">
        <v>3286</v>
      </c>
      <c r="C32" s="45" t="s">
        <v>369</v>
      </c>
      <c r="D32" s="48"/>
      <c r="E32" s="49"/>
      <c r="F32" s="169"/>
    </row>
    <row r="33" spans="1:6" x14ac:dyDescent="0.3">
      <c r="A33" s="29"/>
      <c r="B33" s="44">
        <v>3287</v>
      </c>
      <c r="C33" s="45" t="s">
        <v>370</v>
      </c>
      <c r="D33" s="48"/>
      <c r="E33" s="49"/>
      <c r="F33" s="169"/>
    </row>
    <row r="34" spans="1:6" x14ac:dyDescent="0.3">
      <c r="A34" s="29"/>
      <c r="B34" s="44">
        <v>3290</v>
      </c>
      <c r="C34" s="45" t="s">
        <v>58</v>
      </c>
      <c r="D34" s="48"/>
      <c r="E34" s="49"/>
      <c r="F34" s="168">
        <f>'2. Ríomh an Deontais Buiséid'!H96</f>
        <v>0</v>
      </c>
    </row>
    <row r="35" spans="1:6" x14ac:dyDescent="0.3">
      <c r="A35" s="29"/>
      <c r="B35" s="44">
        <v>3292</v>
      </c>
      <c r="C35" s="45" t="s">
        <v>59</v>
      </c>
      <c r="D35" s="46"/>
      <c r="E35" s="47"/>
      <c r="F35" s="168">
        <f>'2. Ríomh an Deontais Buiséid'!H97</f>
        <v>0</v>
      </c>
    </row>
    <row r="36" spans="1:6" x14ac:dyDescent="0.3">
      <c r="A36" s="29"/>
      <c r="B36" s="44">
        <v>3293</v>
      </c>
      <c r="C36" s="45" t="s">
        <v>60</v>
      </c>
      <c r="D36" s="46"/>
      <c r="E36" s="47"/>
      <c r="F36" s="169"/>
    </row>
    <row r="37" spans="1:6" ht="19.5" thickBot="1" x14ac:dyDescent="0.35">
      <c r="A37" s="29"/>
      <c r="B37" s="44">
        <v>3294</v>
      </c>
      <c r="C37" s="45" t="s">
        <v>61</v>
      </c>
      <c r="D37" s="48"/>
      <c r="E37" s="49"/>
      <c r="F37" s="169"/>
    </row>
    <row r="38" spans="1:6" ht="19.5" thickBot="1" x14ac:dyDescent="0.35">
      <c r="A38" s="29"/>
      <c r="B38" s="52"/>
      <c r="C38" s="53" t="s">
        <v>256</v>
      </c>
      <c r="D38" s="17"/>
      <c r="E38" s="17"/>
      <c r="F38" s="179">
        <f>SUM(F7:F37)</f>
        <v>0</v>
      </c>
    </row>
    <row r="39" spans="1:6" ht="19.5" thickBot="1" x14ac:dyDescent="0.35">
      <c r="A39" s="29"/>
      <c r="B39" s="16"/>
      <c r="C39" s="53" t="s">
        <v>257</v>
      </c>
      <c r="D39" s="18"/>
      <c r="E39" s="18"/>
      <c r="F39" s="19"/>
    </row>
    <row r="40" spans="1:6" x14ac:dyDescent="0.3">
      <c r="A40" s="29"/>
      <c r="B40" s="44">
        <v>3295</v>
      </c>
      <c r="C40" s="45" t="s">
        <v>62</v>
      </c>
      <c r="D40" s="46"/>
      <c r="E40" s="47"/>
      <c r="F40" s="169"/>
    </row>
    <row r="41" spans="1:6" x14ac:dyDescent="0.3">
      <c r="A41" s="29"/>
      <c r="B41" s="44">
        <v>3296</v>
      </c>
      <c r="C41" s="45" t="s">
        <v>63</v>
      </c>
      <c r="D41" s="46"/>
      <c r="E41" s="47"/>
      <c r="F41" s="169"/>
    </row>
    <row r="42" spans="1:6" x14ac:dyDescent="0.3">
      <c r="A42" s="29"/>
      <c r="B42" s="44">
        <v>3297</v>
      </c>
      <c r="C42" s="45" t="s">
        <v>64</v>
      </c>
      <c r="D42" s="46"/>
      <c r="E42" s="47"/>
      <c r="F42" s="169"/>
    </row>
    <row r="43" spans="1:6" x14ac:dyDescent="0.3">
      <c r="A43" s="29"/>
      <c r="B43" s="44">
        <v>3298</v>
      </c>
      <c r="C43" s="45" t="s">
        <v>65</v>
      </c>
      <c r="D43" s="46"/>
      <c r="E43" s="47"/>
      <c r="F43" s="169"/>
    </row>
    <row r="44" spans="1:6" ht="19.5" thickBot="1" x14ac:dyDescent="0.35">
      <c r="A44" s="29"/>
      <c r="B44" s="44">
        <v>3299</v>
      </c>
      <c r="C44" s="45" t="s">
        <v>66</v>
      </c>
      <c r="D44" s="46"/>
      <c r="E44" s="47"/>
      <c r="F44" s="169"/>
    </row>
    <row r="45" spans="1:6" ht="19.5" thickBot="1" x14ac:dyDescent="0.35">
      <c r="A45" s="29"/>
      <c r="B45" s="16"/>
      <c r="C45" s="53" t="s">
        <v>292</v>
      </c>
      <c r="D45" s="17"/>
      <c r="E45" s="17"/>
      <c r="F45" s="179">
        <f>SUM(F40:F44)</f>
        <v>0</v>
      </c>
    </row>
    <row r="46" spans="1:6" ht="19.5" thickBot="1" x14ac:dyDescent="0.35">
      <c r="A46" s="29"/>
      <c r="B46" s="16"/>
      <c r="C46" s="53" t="s">
        <v>293</v>
      </c>
      <c r="D46" s="18"/>
      <c r="E46" s="216"/>
      <c r="F46" s="19"/>
    </row>
    <row r="47" spans="1:6" x14ac:dyDescent="0.3">
      <c r="A47" s="29"/>
      <c r="B47" s="44">
        <v>3300</v>
      </c>
      <c r="C47" s="45" t="s">
        <v>67</v>
      </c>
      <c r="D47" s="46"/>
      <c r="E47" s="47"/>
      <c r="F47" s="169"/>
    </row>
    <row r="48" spans="1:6" x14ac:dyDescent="0.3">
      <c r="A48" s="29"/>
      <c r="B48" s="44">
        <v>3310</v>
      </c>
      <c r="C48" s="45" t="s">
        <v>68</v>
      </c>
      <c r="D48" s="46"/>
      <c r="E48" s="47"/>
      <c r="F48" s="169"/>
    </row>
    <row r="49" spans="1:6" x14ac:dyDescent="0.3">
      <c r="A49" s="29"/>
      <c r="B49" s="44">
        <v>3330</v>
      </c>
      <c r="C49" s="45" t="s">
        <v>69</v>
      </c>
      <c r="D49" s="46"/>
      <c r="E49" s="47"/>
      <c r="F49" s="169"/>
    </row>
    <row r="50" spans="1:6" x14ac:dyDescent="0.3">
      <c r="A50" s="29"/>
      <c r="B50" s="44">
        <v>3335</v>
      </c>
      <c r="C50" s="45" t="s">
        <v>70</v>
      </c>
      <c r="D50" s="46"/>
      <c r="E50" s="47"/>
      <c r="F50" s="169"/>
    </row>
    <row r="51" spans="1:6" x14ac:dyDescent="0.3">
      <c r="A51" s="29"/>
      <c r="B51" s="44">
        <v>3350</v>
      </c>
      <c r="C51" s="45" t="s">
        <v>71</v>
      </c>
      <c r="D51" s="46"/>
      <c r="E51" s="47"/>
      <c r="F51" s="169"/>
    </row>
    <row r="52" spans="1:6" x14ac:dyDescent="0.3">
      <c r="A52" s="29"/>
      <c r="B52" s="44">
        <v>3370</v>
      </c>
      <c r="C52" s="45" t="s">
        <v>72</v>
      </c>
      <c r="D52" s="46"/>
      <c r="E52" s="47"/>
      <c r="F52" s="169"/>
    </row>
    <row r="53" spans="1:6" x14ac:dyDescent="0.3">
      <c r="A53" s="29"/>
      <c r="B53" s="44">
        <v>3375</v>
      </c>
      <c r="C53" s="45" t="s">
        <v>73</v>
      </c>
      <c r="D53" s="46"/>
      <c r="E53" s="47"/>
      <c r="F53" s="169"/>
    </row>
    <row r="54" spans="1:6" x14ac:dyDescent="0.3">
      <c r="A54" s="29"/>
      <c r="B54" s="44">
        <v>3390</v>
      </c>
      <c r="C54" s="45" t="s">
        <v>74</v>
      </c>
      <c r="D54" s="46"/>
      <c r="E54" s="47"/>
      <c r="F54" s="169"/>
    </row>
    <row r="55" spans="1:6" x14ac:dyDescent="0.3">
      <c r="A55" s="29"/>
      <c r="B55" s="44">
        <v>3410</v>
      </c>
      <c r="C55" s="45" t="s">
        <v>75</v>
      </c>
      <c r="D55" s="46"/>
      <c r="E55" s="47"/>
      <c r="F55" s="169"/>
    </row>
    <row r="56" spans="1:6" x14ac:dyDescent="0.3">
      <c r="A56" s="29"/>
      <c r="B56" s="44">
        <v>3420</v>
      </c>
      <c r="C56" s="45" t="s">
        <v>76</v>
      </c>
      <c r="D56" s="46"/>
      <c r="E56" s="47"/>
      <c r="F56" s="169"/>
    </row>
    <row r="57" spans="1:6" x14ac:dyDescent="0.3">
      <c r="A57" s="29"/>
      <c r="B57" s="44">
        <v>3430</v>
      </c>
      <c r="C57" s="45" t="s">
        <v>77</v>
      </c>
      <c r="D57" s="46"/>
      <c r="E57" s="47"/>
      <c r="F57" s="169"/>
    </row>
    <row r="58" spans="1:6" x14ac:dyDescent="0.3">
      <c r="A58" s="29"/>
      <c r="B58" s="44">
        <v>3440</v>
      </c>
      <c r="C58" s="45" t="s">
        <v>78</v>
      </c>
      <c r="D58" s="46"/>
      <c r="E58" s="47"/>
      <c r="F58" s="169"/>
    </row>
    <row r="59" spans="1:6" x14ac:dyDescent="0.3">
      <c r="A59" s="29"/>
      <c r="B59" s="44">
        <v>3450</v>
      </c>
      <c r="C59" s="45" t="s">
        <v>79</v>
      </c>
      <c r="D59" s="46"/>
      <c r="E59" s="47"/>
      <c r="F59" s="169"/>
    </row>
    <row r="60" spans="1:6" x14ac:dyDescent="0.3">
      <c r="A60" s="29"/>
      <c r="B60" s="44">
        <v>3490</v>
      </c>
      <c r="C60" s="45" t="s">
        <v>80</v>
      </c>
      <c r="D60" s="46"/>
      <c r="E60" s="47"/>
      <c r="F60" s="169"/>
    </row>
    <row r="61" spans="1:6" x14ac:dyDescent="0.3">
      <c r="A61" s="29"/>
      <c r="B61" s="44">
        <v>3500</v>
      </c>
      <c r="C61" s="45" t="s">
        <v>81</v>
      </c>
      <c r="D61" s="46"/>
      <c r="E61" s="47"/>
      <c r="F61" s="169"/>
    </row>
    <row r="62" spans="1:6" x14ac:dyDescent="0.3">
      <c r="A62" s="29"/>
      <c r="B62" s="44">
        <v>3510</v>
      </c>
      <c r="C62" s="45" t="s">
        <v>82</v>
      </c>
      <c r="D62" s="46"/>
      <c r="E62" s="47"/>
      <c r="F62" s="169"/>
    </row>
    <row r="63" spans="1:6" x14ac:dyDescent="0.3">
      <c r="A63" s="29"/>
      <c r="B63" s="44">
        <v>3520</v>
      </c>
      <c r="C63" s="45" t="s">
        <v>83</v>
      </c>
      <c r="D63" s="46"/>
      <c r="E63" s="47"/>
      <c r="F63" s="169"/>
    </row>
    <row r="64" spans="1:6" x14ac:dyDescent="0.3">
      <c r="A64" s="29"/>
      <c r="B64" s="44">
        <v>3530</v>
      </c>
      <c r="C64" s="45" t="s">
        <v>84</v>
      </c>
      <c r="D64" s="46"/>
      <c r="E64" s="47"/>
      <c r="F64" s="169"/>
    </row>
    <row r="65" spans="1:6" x14ac:dyDescent="0.3">
      <c r="A65" s="29"/>
      <c r="B65" s="44">
        <v>3531</v>
      </c>
      <c r="C65" s="45" t="s">
        <v>85</v>
      </c>
      <c r="D65" s="46"/>
      <c r="E65" s="47"/>
      <c r="F65" s="169"/>
    </row>
    <row r="66" spans="1:6" x14ac:dyDescent="0.3">
      <c r="A66" s="29"/>
      <c r="B66" s="44">
        <v>3535</v>
      </c>
      <c r="C66" s="45" t="s">
        <v>86</v>
      </c>
      <c r="D66" s="46"/>
      <c r="E66" s="47"/>
      <c r="F66" s="169"/>
    </row>
    <row r="67" spans="1:6" x14ac:dyDescent="0.3">
      <c r="A67" s="29"/>
      <c r="B67" s="44">
        <v>3540</v>
      </c>
      <c r="C67" s="45" t="s">
        <v>87</v>
      </c>
      <c r="D67" s="46"/>
      <c r="E67" s="47"/>
      <c r="F67" s="169"/>
    </row>
    <row r="68" spans="1:6" x14ac:dyDescent="0.3">
      <c r="A68" s="29"/>
      <c r="B68" s="44">
        <v>3545</v>
      </c>
      <c r="C68" s="45" t="s">
        <v>341</v>
      </c>
      <c r="D68" s="46"/>
      <c r="E68" s="47"/>
      <c r="F68" s="169"/>
    </row>
    <row r="69" spans="1:6" x14ac:dyDescent="0.3">
      <c r="A69" s="29"/>
      <c r="B69" s="44">
        <v>3550</v>
      </c>
      <c r="C69" s="45" t="s">
        <v>88</v>
      </c>
      <c r="D69" s="46"/>
      <c r="E69" s="47"/>
      <c r="F69" s="169"/>
    </row>
    <row r="70" spans="1:6" x14ac:dyDescent="0.3">
      <c r="A70" s="29"/>
      <c r="B70" s="44">
        <v>3570</v>
      </c>
      <c r="C70" s="45" t="s">
        <v>89</v>
      </c>
      <c r="D70" s="46"/>
      <c r="E70" s="47"/>
      <c r="F70" s="169"/>
    </row>
    <row r="71" spans="1:6" x14ac:dyDescent="0.3">
      <c r="A71" s="29"/>
      <c r="B71" s="44">
        <v>3572</v>
      </c>
      <c r="C71" s="45" t="s">
        <v>90</v>
      </c>
      <c r="D71" s="46"/>
      <c r="E71" s="47"/>
      <c r="F71" s="169"/>
    </row>
    <row r="72" spans="1:6" x14ac:dyDescent="0.3">
      <c r="A72" s="29"/>
      <c r="B72" s="44">
        <v>3573</v>
      </c>
      <c r="C72" s="45" t="s">
        <v>91</v>
      </c>
      <c r="D72" s="46"/>
      <c r="E72" s="47"/>
      <c r="F72" s="169"/>
    </row>
    <row r="73" spans="1:6" x14ac:dyDescent="0.3">
      <c r="A73" s="29"/>
      <c r="B73" s="44">
        <v>3574</v>
      </c>
      <c r="C73" s="45" t="s">
        <v>92</v>
      </c>
      <c r="D73" s="46"/>
      <c r="E73" s="47"/>
      <c r="F73" s="169"/>
    </row>
    <row r="74" spans="1:6" x14ac:dyDescent="0.3">
      <c r="A74" s="29"/>
      <c r="B74" s="44">
        <v>3575</v>
      </c>
      <c r="C74" s="45" t="s">
        <v>93</v>
      </c>
      <c r="D74" s="46"/>
      <c r="E74" s="47"/>
      <c r="F74" s="169"/>
    </row>
    <row r="75" spans="1:6" ht="19.5" thickBot="1" x14ac:dyDescent="0.35">
      <c r="A75" s="29"/>
      <c r="B75" s="44">
        <v>3580</v>
      </c>
      <c r="C75" s="45" t="s">
        <v>94</v>
      </c>
      <c r="D75" s="46"/>
      <c r="E75" s="177"/>
      <c r="F75" s="178"/>
    </row>
    <row r="76" spans="1:6" ht="19.5" thickBot="1" x14ac:dyDescent="0.35">
      <c r="A76" s="29"/>
      <c r="B76" s="16"/>
      <c r="C76" s="53" t="s">
        <v>258</v>
      </c>
      <c r="D76" s="193"/>
      <c r="E76" s="17"/>
      <c r="F76" s="179">
        <f>SUM(F47:F75)</f>
        <v>0</v>
      </c>
    </row>
    <row r="77" spans="1:6" ht="19.5" thickBot="1" x14ac:dyDescent="0.35">
      <c r="A77" s="29"/>
      <c r="B77" s="16"/>
      <c r="C77" s="53" t="s">
        <v>259</v>
      </c>
      <c r="D77" s="17"/>
      <c r="E77" s="17"/>
      <c r="F77" s="20"/>
    </row>
    <row r="78" spans="1:6" x14ac:dyDescent="0.3">
      <c r="A78" s="29"/>
      <c r="B78" s="44">
        <v>3650</v>
      </c>
      <c r="C78" s="45" t="s">
        <v>95</v>
      </c>
      <c r="D78" s="46"/>
      <c r="E78" s="47"/>
      <c r="F78" s="169">
        <v>0</v>
      </c>
    </row>
    <row r="79" spans="1:6" x14ac:dyDescent="0.3">
      <c r="A79" s="29"/>
      <c r="B79" s="44">
        <v>3700</v>
      </c>
      <c r="C79" s="45" t="s">
        <v>96</v>
      </c>
      <c r="D79" s="46"/>
      <c r="E79" s="47"/>
      <c r="F79" s="169">
        <v>0</v>
      </c>
    </row>
    <row r="80" spans="1:6" x14ac:dyDescent="0.3">
      <c r="A80" s="29"/>
      <c r="B80" s="44">
        <v>3770</v>
      </c>
      <c r="C80" s="45" t="s">
        <v>97</v>
      </c>
      <c r="D80" s="46"/>
      <c r="E80" s="47"/>
      <c r="F80" s="169">
        <v>0</v>
      </c>
    </row>
    <row r="81" spans="1:6" x14ac:dyDescent="0.3">
      <c r="A81" s="29"/>
      <c r="B81" s="44">
        <v>3800</v>
      </c>
      <c r="C81" s="45" t="s">
        <v>98</v>
      </c>
      <c r="D81" s="46"/>
      <c r="E81" s="47"/>
      <c r="F81" s="169">
        <v>0</v>
      </c>
    </row>
    <row r="82" spans="1:6" x14ac:dyDescent="0.3">
      <c r="A82" s="29"/>
      <c r="B82" s="44">
        <v>3840</v>
      </c>
      <c r="C82" s="45" t="s">
        <v>99</v>
      </c>
      <c r="D82" s="46"/>
      <c r="E82" s="47"/>
      <c r="F82" s="169">
        <v>0</v>
      </c>
    </row>
    <row r="83" spans="1:6" x14ac:dyDescent="0.3">
      <c r="A83" s="29"/>
      <c r="B83" s="44">
        <v>3850</v>
      </c>
      <c r="C83" s="45" t="s">
        <v>100</v>
      </c>
      <c r="D83" s="46"/>
      <c r="E83" s="47"/>
      <c r="F83" s="169">
        <v>0</v>
      </c>
    </row>
    <row r="84" spans="1:6" x14ac:dyDescent="0.3">
      <c r="A84" s="29"/>
      <c r="B84" s="44">
        <v>3851</v>
      </c>
      <c r="C84" s="45" t="s">
        <v>101</v>
      </c>
      <c r="D84" s="46"/>
      <c r="E84" s="47"/>
      <c r="F84" s="169">
        <v>0</v>
      </c>
    </row>
    <row r="85" spans="1:6" x14ac:dyDescent="0.3">
      <c r="A85" s="29"/>
      <c r="B85" s="44">
        <v>3852</v>
      </c>
      <c r="C85" s="45" t="s">
        <v>102</v>
      </c>
      <c r="D85" s="46"/>
      <c r="E85" s="47"/>
      <c r="F85" s="169">
        <v>0</v>
      </c>
    </row>
    <row r="86" spans="1:6" ht="19.5" thickBot="1" x14ac:dyDescent="0.35">
      <c r="A86" s="29"/>
      <c r="B86" s="44">
        <v>3853</v>
      </c>
      <c r="C86" s="45" t="s">
        <v>103</v>
      </c>
      <c r="D86" s="46"/>
      <c r="E86" s="47"/>
      <c r="F86" s="169">
        <v>0</v>
      </c>
    </row>
    <row r="87" spans="1:6" ht="19.5" thickBot="1" x14ac:dyDescent="0.35">
      <c r="A87" s="29"/>
      <c r="B87" s="16"/>
      <c r="C87" s="53" t="s">
        <v>260</v>
      </c>
      <c r="D87" s="17"/>
      <c r="E87" s="17"/>
      <c r="F87" s="179">
        <f>SUM(F78:F86)</f>
        <v>0</v>
      </c>
    </row>
    <row r="88" spans="1:6" ht="19.5" thickBot="1" x14ac:dyDescent="0.35">
      <c r="A88" s="29"/>
      <c r="B88" s="16"/>
      <c r="C88" s="53" t="s">
        <v>261</v>
      </c>
      <c r="D88" s="17"/>
      <c r="E88" s="17"/>
      <c r="F88" s="179">
        <f>F87+F45+F76+F38</f>
        <v>0</v>
      </c>
    </row>
    <row r="89" spans="1:6" ht="19.5" thickBot="1" x14ac:dyDescent="0.35">
      <c r="A89" s="29"/>
      <c r="B89" s="21"/>
      <c r="C89" s="22" t="s">
        <v>5</v>
      </c>
      <c r="D89" s="30"/>
      <c r="E89" s="30"/>
      <c r="F89" s="23"/>
    </row>
    <row r="90" spans="1:6" ht="19.5" thickBot="1" x14ac:dyDescent="0.35">
      <c r="A90" s="29"/>
      <c r="B90" s="50"/>
      <c r="C90" s="54" t="s">
        <v>262</v>
      </c>
      <c r="D90" s="55"/>
      <c r="E90" s="55"/>
      <c r="F90" s="56"/>
    </row>
    <row r="91" spans="1:6" ht="19.5" thickBot="1" x14ac:dyDescent="0.35">
      <c r="A91" s="29"/>
      <c r="B91" s="24"/>
      <c r="C91" s="288" t="s">
        <v>263</v>
      </c>
      <c r="D91" s="57"/>
      <c r="E91" s="25"/>
      <c r="F91" s="26"/>
    </row>
    <row r="92" spans="1:6" x14ac:dyDescent="0.3">
      <c r="A92" s="29"/>
      <c r="B92" s="44">
        <v>4110</v>
      </c>
      <c r="C92" s="45" t="s">
        <v>104</v>
      </c>
      <c r="D92" s="46"/>
      <c r="E92" s="47"/>
      <c r="F92" s="217">
        <v>0</v>
      </c>
    </row>
    <row r="93" spans="1:6" x14ac:dyDescent="0.3">
      <c r="A93" s="29"/>
      <c r="B93" s="44">
        <v>4111</v>
      </c>
      <c r="C93" s="45" t="s">
        <v>105</v>
      </c>
      <c r="D93" s="46"/>
      <c r="E93" s="47"/>
      <c r="F93" s="217">
        <v>0</v>
      </c>
    </row>
    <row r="94" spans="1:6" x14ac:dyDescent="0.3">
      <c r="A94" s="29"/>
      <c r="B94" s="44">
        <v>4150</v>
      </c>
      <c r="C94" s="45" t="s">
        <v>106</v>
      </c>
      <c r="D94" s="46"/>
      <c r="E94" s="47"/>
      <c r="F94" s="217">
        <v>0</v>
      </c>
    </row>
    <row r="95" spans="1:6" x14ac:dyDescent="0.3">
      <c r="A95" s="29"/>
      <c r="B95" s="44">
        <v>4170</v>
      </c>
      <c r="C95" s="45" t="s">
        <v>107</v>
      </c>
      <c r="D95" s="46"/>
      <c r="E95" s="47"/>
      <c r="F95" s="217">
        <v>0</v>
      </c>
    </row>
    <row r="96" spans="1:6" x14ac:dyDescent="0.3">
      <c r="A96" s="29"/>
      <c r="B96" s="44">
        <v>4181</v>
      </c>
      <c r="C96" s="45" t="s">
        <v>342</v>
      </c>
      <c r="D96" s="46"/>
      <c r="E96" s="47"/>
      <c r="F96" s="217">
        <v>0</v>
      </c>
    </row>
    <row r="97" spans="1:6" x14ac:dyDescent="0.3">
      <c r="A97" s="29"/>
      <c r="B97" s="44">
        <v>4190</v>
      </c>
      <c r="C97" s="45" t="s">
        <v>108</v>
      </c>
      <c r="D97" s="46"/>
      <c r="E97" s="47"/>
      <c r="F97" s="217">
        <v>0</v>
      </c>
    </row>
    <row r="98" spans="1:6" x14ac:dyDescent="0.3">
      <c r="A98" s="29"/>
      <c r="B98" s="279">
        <v>4191</v>
      </c>
      <c r="C98" s="289" t="s">
        <v>343</v>
      </c>
      <c r="D98" s="206"/>
      <c r="E98" s="207"/>
      <c r="F98" s="217">
        <v>0</v>
      </c>
    </row>
    <row r="99" spans="1:6" x14ac:dyDescent="0.3">
      <c r="A99" s="29"/>
      <c r="B99" s="205">
        <v>4196</v>
      </c>
      <c r="C99" s="45" t="s">
        <v>109</v>
      </c>
      <c r="D99" s="206"/>
      <c r="E99" s="207"/>
      <c r="F99" s="217">
        <v>0</v>
      </c>
    </row>
    <row r="100" spans="1:6" x14ac:dyDescent="0.3">
      <c r="A100" s="29"/>
      <c r="B100" s="205">
        <v>4197</v>
      </c>
      <c r="C100" s="289" t="s">
        <v>344</v>
      </c>
      <c r="D100" s="206"/>
      <c r="E100" s="177"/>
      <c r="F100" s="217">
        <v>0</v>
      </c>
    </row>
    <row r="101" spans="1:6" x14ac:dyDescent="0.3">
      <c r="A101" s="29"/>
      <c r="B101" s="205">
        <v>4198</v>
      </c>
      <c r="C101" s="289" t="s">
        <v>345</v>
      </c>
      <c r="D101" s="206"/>
      <c r="E101" s="177"/>
      <c r="F101" s="217">
        <v>0</v>
      </c>
    </row>
    <row r="102" spans="1:6" ht="19.5" thickBot="1" x14ac:dyDescent="0.35">
      <c r="A102" s="29"/>
      <c r="B102" s="281">
        <v>4199</v>
      </c>
      <c r="C102" s="289" t="s">
        <v>346</v>
      </c>
      <c r="D102" s="206"/>
      <c r="E102" s="177"/>
      <c r="F102" s="217">
        <v>0</v>
      </c>
    </row>
    <row r="103" spans="1:6" ht="19.5" thickBot="1" x14ac:dyDescent="0.35">
      <c r="A103" s="29"/>
      <c r="B103" s="24"/>
      <c r="C103" s="288" t="s">
        <v>264</v>
      </c>
      <c r="D103" s="57"/>
      <c r="E103" s="208"/>
      <c r="F103" s="282">
        <f>SUM(F92:F102)</f>
        <v>0</v>
      </c>
    </row>
    <row r="104" spans="1:6" ht="19.5" thickBot="1" x14ac:dyDescent="0.35">
      <c r="A104" s="29"/>
      <c r="B104" s="24"/>
      <c r="C104" s="288" t="s">
        <v>265</v>
      </c>
      <c r="D104" s="57"/>
      <c r="E104" s="208"/>
      <c r="F104" s="26"/>
    </row>
    <row r="105" spans="1:6" x14ac:dyDescent="0.3">
      <c r="A105" s="29"/>
      <c r="B105" s="44">
        <v>4310</v>
      </c>
      <c r="C105" s="45" t="s">
        <v>110</v>
      </c>
      <c r="D105" s="46"/>
      <c r="E105" s="47"/>
      <c r="F105" s="169">
        <v>0</v>
      </c>
    </row>
    <row r="106" spans="1:6" x14ac:dyDescent="0.3">
      <c r="A106" s="29"/>
      <c r="B106" s="44">
        <v>4330</v>
      </c>
      <c r="C106" s="45" t="s">
        <v>111</v>
      </c>
      <c r="D106" s="46"/>
      <c r="E106" s="47"/>
      <c r="F106" s="169">
        <v>0</v>
      </c>
    </row>
    <row r="107" spans="1:6" x14ac:dyDescent="0.3">
      <c r="A107" s="29"/>
      <c r="B107" s="44">
        <v>4410</v>
      </c>
      <c r="C107" s="45" t="s">
        <v>112</v>
      </c>
      <c r="D107" s="46"/>
      <c r="E107" s="47"/>
      <c r="F107" s="169">
        <v>0</v>
      </c>
    </row>
    <row r="108" spans="1:6" x14ac:dyDescent="0.3">
      <c r="A108" s="29"/>
      <c r="B108" s="44">
        <v>4420</v>
      </c>
      <c r="C108" s="45" t="s">
        <v>113</v>
      </c>
      <c r="D108" s="46"/>
      <c r="E108" s="47"/>
      <c r="F108" s="169">
        <v>0</v>
      </c>
    </row>
    <row r="109" spans="1:6" x14ac:dyDescent="0.3">
      <c r="A109" s="29"/>
      <c r="B109" s="44">
        <v>4490</v>
      </c>
      <c r="C109" s="45" t="s">
        <v>113</v>
      </c>
      <c r="D109" s="46"/>
      <c r="E109" s="47"/>
      <c r="F109" s="169">
        <v>0</v>
      </c>
    </row>
    <row r="110" spans="1:6" x14ac:dyDescent="0.3">
      <c r="A110" s="29"/>
      <c r="B110" s="44">
        <v>4550</v>
      </c>
      <c r="C110" s="45" t="s">
        <v>114</v>
      </c>
      <c r="D110" s="46"/>
      <c r="E110" s="47"/>
      <c r="F110" s="169">
        <v>0</v>
      </c>
    </row>
    <row r="111" spans="1:6" x14ac:dyDescent="0.3">
      <c r="A111" s="29"/>
      <c r="B111" s="44">
        <v>4570</v>
      </c>
      <c r="C111" s="45" t="s">
        <v>115</v>
      </c>
      <c r="D111" s="46"/>
      <c r="E111" s="47"/>
      <c r="F111" s="169">
        <v>0</v>
      </c>
    </row>
    <row r="112" spans="1:6" x14ac:dyDescent="0.3">
      <c r="A112" s="29"/>
      <c r="B112" s="44">
        <v>4590</v>
      </c>
      <c r="C112" s="45" t="s">
        <v>116</v>
      </c>
      <c r="D112" s="46"/>
      <c r="E112" s="47"/>
      <c r="F112" s="169">
        <v>0</v>
      </c>
    </row>
    <row r="113" spans="1:6" x14ac:dyDescent="0.3">
      <c r="A113" s="29"/>
      <c r="B113" s="44">
        <v>4610</v>
      </c>
      <c r="C113" s="45" t="s">
        <v>117</v>
      </c>
      <c r="D113" s="46"/>
      <c r="E113" s="47"/>
      <c r="F113" s="169">
        <v>0</v>
      </c>
    </row>
    <row r="114" spans="1:6" x14ac:dyDescent="0.3">
      <c r="A114" s="29"/>
      <c r="B114" s="44">
        <v>4620</v>
      </c>
      <c r="C114" s="45" t="s">
        <v>118</v>
      </c>
      <c r="D114" s="46"/>
      <c r="E114" s="47"/>
      <c r="F114" s="169">
        <v>0</v>
      </c>
    </row>
    <row r="115" spans="1:6" x14ac:dyDescent="0.3">
      <c r="A115" s="29"/>
      <c r="B115" s="44">
        <v>4635</v>
      </c>
      <c r="C115" s="45" t="s">
        <v>365</v>
      </c>
      <c r="D115" s="46"/>
      <c r="E115" s="47"/>
      <c r="F115" s="169">
        <v>0</v>
      </c>
    </row>
    <row r="116" spans="1:6" x14ac:dyDescent="0.3">
      <c r="A116" s="29"/>
      <c r="B116" s="44">
        <v>4640</v>
      </c>
      <c r="C116" s="45" t="s">
        <v>119</v>
      </c>
      <c r="D116" s="46"/>
      <c r="E116" s="47"/>
      <c r="F116" s="169">
        <v>0</v>
      </c>
    </row>
    <row r="117" spans="1:6" x14ac:dyDescent="0.3">
      <c r="A117" s="29"/>
      <c r="B117" s="44">
        <v>4650</v>
      </c>
      <c r="C117" s="45" t="s">
        <v>120</v>
      </c>
      <c r="D117" s="46"/>
      <c r="E117" s="47"/>
      <c r="F117" s="169">
        <v>0</v>
      </c>
    </row>
    <row r="118" spans="1:6" x14ac:dyDescent="0.3">
      <c r="A118" s="29"/>
      <c r="B118" s="44">
        <v>4670</v>
      </c>
      <c r="C118" s="45" t="s">
        <v>121</v>
      </c>
      <c r="D118" s="46"/>
      <c r="E118" s="47"/>
      <c r="F118" s="169">
        <v>0</v>
      </c>
    </row>
    <row r="119" spans="1:6" x14ac:dyDescent="0.3">
      <c r="A119" s="29"/>
      <c r="B119" s="44">
        <v>4671</v>
      </c>
      <c r="C119" s="45" t="s">
        <v>122</v>
      </c>
      <c r="D119" s="46"/>
      <c r="E119" s="47"/>
      <c r="F119" s="169">
        <v>0</v>
      </c>
    </row>
    <row r="120" spans="1:6" x14ac:dyDescent="0.3">
      <c r="A120" s="29"/>
      <c r="B120" s="44">
        <v>4690</v>
      </c>
      <c r="C120" s="45" t="s">
        <v>123</v>
      </c>
      <c r="D120" s="46"/>
      <c r="E120" s="47"/>
      <c r="F120" s="169">
        <v>0</v>
      </c>
    </row>
    <row r="121" spans="1:6" x14ac:dyDescent="0.3">
      <c r="A121" s="29"/>
      <c r="B121" s="44">
        <v>4710</v>
      </c>
      <c r="C121" s="45" t="s">
        <v>124</v>
      </c>
      <c r="D121" s="46"/>
      <c r="E121" s="47"/>
      <c r="F121" s="169">
        <v>0</v>
      </c>
    </row>
    <row r="122" spans="1:6" x14ac:dyDescent="0.3">
      <c r="A122" s="29"/>
      <c r="B122" s="44">
        <v>4720</v>
      </c>
      <c r="C122" s="45" t="s">
        <v>125</v>
      </c>
      <c r="D122" s="46"/>
      <c r="E122" s="47"/>
      <c r="F122" s="169">
        <v>0</v>
      </c>
    </row>
    <row r="123" spans="1:6" x14ac:dyDescent="0.3">
      <c r="A123" s="29"/>
      <c r="B123" s="44">
        <v>4730</v>
      </c>
      <c r="C123" s="45" t="s">
        <v>126</v>
      </c>
      <c r="D123" s="46"/>
      <c r="E123" s="47"/>
      <c r="F123" s="169">
        <v>0</v>
      </c>
    </row>
    <row r="124" spans="1:6" x14ac:dyDescent="0.3">
      <c r="A124" s="29"/>
      <c r="B124" s="44">
        <v>4740</v>
      </c>
      <c r="C124" s="45" t="s">
        <v>127</v>
      </c>
      <c r="D124" s="46"/>
      <c r="E124" s="47"/>
      <c r="F124" s="169">
        <v>0</v>
      </c>
    </row>
    <row r="125" spans="1:6" x14ac:dyDescent="0.3">
      <c r="A125" s="29"/>
      <c r="B125" s="44">
        <v>4741</v>
      </c>
      <c r="C125" s="45" t="s">
        <v>128</v>
      </c>
      <c r="D125" s="46"/>
      <c r="E125" s="47"/>
      <c r="F125" s="169">
        <v>0</v>
      </c>
    </row>
    <row r="126" spans="1:6" x14ac:dyDescent="0.3">
      <c r="A126" s="29"/>
      <c r="B126" s="44">
        <v>4760</v>
      </c>
      <c r="C126" s="45" t="s">
        <v>129</v>
      </c>
      <c r="D126" s="46"/>
      <c r="E126" s="47"/>
      <c r="F126" s="169">
        <v>0</v>
      </c>
    </row>
    <row r="127" spans="1:6" x14ac:dyDescent="0.3">
      <c r="A127" s="29"/>
      <c r="B127" s="44">
        <v>4770</v>
      </c>
      <c r="C127" s="45" t="s">
        <v>130</v>
      </c>
      <c r="D127" s="46"/>
      <c r="E127" s="47"/>
      <c r="F127" s="169">
        <v>0</v>
      </c>
    </row>
    <row r="128" spans="1:6" x14ac:dyDescent="0.3">
      <c r="A128" s="29"/>
      <c r="B128" s="44">
        <v>4780</v>
      </c>
      <c r="C128" s="45" t="s">
        <v>131</v>
      </c>
      <c r="D128" s="46"/>
      <c r="E128" s="47"/>
      <c r="F128" s="169">
        <v>0</v>
      </c>
    </row>
    <row r="129" spans="1:6" x14ac:dyDescent="0.3">
      <c r="A129" s="29"/>
      <c r="B129" s="44">
        <v>4810</v>
      </c>
      <c r="C129" s="45" t="s">
        <v>132</v>
      </c>
      <c r="D129" s="46"/>
      <c r="E129" s="47"/>
      <c r="F129" s="169">
        <v>0</v>
      </c>
    </row>
    <row r="130" spans="1:6" x14ac:dyDescent="0.3">
      <c r="A130" s="29"/>
      <c r="B130" s="44">
        <v>4815</v>
      </c>
      <c r="C130" s="45" t="s">
        <v>133</v>
      </c>
      <c r="D130" s="46"/>
      <c r="E130" s="47"/>
      <c r="F130" s="169">
        <v>0</v>
      </c>
    </row>
    <row r="131" spans="1:6" x14ac:dyDescent="0.3">
      <c r="A131" s="29"/>
      <c r="B131" s="44">
        <v>4908</v>
      </c>
      <c r="C131" s="45" t="s">
        <v>363</v>
      </c>
      <c r="D131" s="46"/>
      <c r="E131" s="47"/>
      <c r="F131" s="169">
        <v>0</v>
      </c>
    </row>
    <row r="132" spans="1:6" x14ac:dyDescent="0.3">
      <c r="A132" s="29"/>
      <c r="B132" s="44">
        <v>4909</v>
      </c>
      <c r="C132" s="45" t="s">
        <v>364</v>
      </c>
      <c r="D132" s="46"/>
      <c r="E132" s="47"/>
      <c r="F132" s="169">
        <v>0</v>
      </c>
    </row>
    <row r="133" spans="1:6" x14ac:dyDescent="0.3">
      <c r="A133" s="29"/>
      <c r="B133" s="44">
        <v>4910</v>
      </c>
      <c r="C133" s="45" t="s">
        <v>134</v>
      </c>
      <c r="D133" s="46"/>
      <c r="E133" s="47"/>
      <c r="F133" s="169">
        <v>0</v>
      </c>
    </row>
    <row r="134" spans="1:6" x14ac:dyDescent="0.3">
      <c r="A134" s="29"/>
      <c r="B134" s="44">
        <v>4911</v>
      </c>
      <c r="C134" s="45" t="s">
        <v>135</v>
      </c>
      <c r="D134" s="46"/>
      <c r="E134" s="47"/>
      <c r="F134" s="169">
        <v>0</v>
      </c>
    </row>
    <row r="135" spans="1:6" x14ac:dyDescent="0.3">
      <c r="A135" s="29"/>
      <c r="B135" s="44">
        <v>4912</v>
      </c>
      <c r="C135" s="45" t="s">
        <v>136</v>
      </c>
      <c r="D135" s="46"/>
      <c r="E135" s="47"/>
      <c r="F135" s="169">
        <v>0</v>
      </c>
    </row>
    <row r="136" spans="1:6" x14ac:dyDescent="0.3">
      <c r="A136" s="29"/>
      <c r="B136" s="44">
        <v>4913</v>
      </c>
      <c r="C136" s="45" t="s">
        <v>137</v>
      </c>
      <c r="D136" s="46"/>
      <c r="E136" s="47"/>
      <c r="F136" s="169">
        <v>0</v>
      </c>
    </row>
    <row r="137" spans="1:6" x14ac:dyDescent="0.3">
      <c r="A137" s="29"/>
      <c r="B137" s="44">
        <v>4914</v>
      </c>
      <c r="C137" s="45" t="s">
        <v>138</v>
      </c>
      <c r="D137" s="46"/>
      <c r="E137" s="47"/>
      <c r="F137" s="169">
        <v>0</v>
      </c>
    </row>
    <row r="138" spans="1:6" x14ac:dyDescent="0.3">
      <c r="A138" s="29"/>
      <c r="B138" s="279">
        <v>4915</v>
      </c>
      <c r="C138" s="287" t="s">
        <v>347</v>
      </c>
      <c r="D138" s="46"/>
      <c r="E138" s="47"/>
      <c r="F138" s="169">
        <v>0</v>
      </c>
    </row>
    <row r="139" spans="1:6" x14ac:dyDescent="0.3">
      <c r="A139" s="29"/>
      <c r="B139" s="44">
        <v>4916</v>
      </c>
      <c r="C139" s="45" t="s">
        <v>139</v>
      </c>
      <c r="D139" s="46"/>
      <c r="E139" s="47"/>
      <c r="F139" s="169">
        <v>0</v>
      </c>
    </row>
    <row r="140" spans="1:6" x14ac:dyDescent="0.3">
      <c r="A140" s="29"/>
      <c r="B140" s="44">
        <v>4917</v>
      </c>
      <c r="C140" s="45" t="s">
        <v>140</v>
      </c>
      <c r="D140" s="46"/>
      <c r="E140" s="47"/>
      <c r="F140" s="169">
        <v>0</v>
      </c>
    </row>
    <row r="141" spans="1:6" x14ac:dyDescent="0.3">
      <c r="A141" s="29"/>
      <c r="B141" s="44">
        <v>4918</v>
      </c>
      <c r="C141" s="45" t="s">
        <v>141</v>
      </c>
      <c r="D141" s="46"/>
      <c r="E141" s="47"/>
      <c r="F141" s="169">
        <v>0</v>
      </c>
    </row>
    <row r="142" spans="1:6" x14ac:dyDescent="0.3">
      <c r="A142" s="29"/>
      <c r="B142" s="44">
        <v>4919</v>
      </c>
      <c r="C142" s="45" t="s">
        <v>142</v>
      </c>
      <c r="D142" s="46"/>
      <c r="E142" s="47"/>
      <c r="F142" s="169">
        <v>0</v>
      </c>
    </row>
    <row r="143" spans="1:6" x14ac:dyDescent="0.3">
      <c r="A143" s="29"/>
      <c r="B143" s="44">
        <v>4920</v>
      </c>
      <c r="C143" s="45" t="s">
        <v>143</v>
      </c>
      <c r="D143" s="46"/>
      <c r="E143" s="47"/>
      <c r="F143" s="169">
        <v>0</v>
      </c>
    </row>
    <row r="144" spans="1:6" x14ac:dyDescent="0.3">
      <c r="A144" s="29"/>
      <c r="B144" s="44">
        <v>4921</v>
      </c>
      <c r="C144" s="45" t="s">
        <v>144</v>
      </c>
      <c r="D144" s="46"/>
      <c r="E144" s="47"/>
      <c r="F144" s="169">
        <v>0</v>
      </c>
    </row>
    <row r="145" spans="1:6" x14ac:dyDescent="0.3">
      <c r="A145" s="29"/>
      <c r="B145" s="44">
        <v>4922</v>
      </c>
      <c r="C145" s="45" t="s">
        <v>145</v>
      </c>
      <c r="D145" s="46"/>
      <c r="E145" s="47"/>
      <c r="F145" s="169">
        <v>0</v>
      </c>
    </row>
    <row r="146" spans="1:6" x14ac:dyDescent="0.3">
      <c r="A146" s="29"/>
      <c r="B146" s="44">
        <v>4923</v>
      </c>
      <c r="C146" s="45" t="s">
        <v>146</v>
      </c>
      <c r="D146" s="46"/>
      <c r="E146" s="47"/>
      <c r="F146" s="169">
        <v>0</v>
      </c>
    </row>
    <row r="147" spans="1:6" x14ac:dyDescent="0.3">
      <c r="A147" s="29"/>
      <c r="B147" s="44">
        <v>4924</v>
      </c>
      <c r="C147" s="45" t="s">
        <v>147</v>
      </c>
      <c r="D147" s="46"/>
      <c r="E147" s="47"/>
      <c r="F147" s="169">
        <v>0</v>
      </c>
    </row>
    <row r="148" spans="1:6" x14ac:dyDescent="0.3">
      <c r="A148" s="29"/>
      <c r="B148" s="44">
        <v>4925</v>
      </c>
      <c r="C148" s="45" t="s">
        <v>148</v>
      </c>
      <c r="D148" s="46"/>
      <c r="E148" s="47"/>
      <c r="F148" s="169">
        <v>0</v>
      </c>
    </row>
    <row r="149" spans="1:6" x14ac:dyDescent="0.3">
      <c r="A149" s="29"/>
      <c r="B149" s="205">
        <v>4927</v>
      </c>
      <c r="C149" s="45" t="s">
        <v>361</v>
      </c>
      <c r="D149" s="206"/>
      <c r="E149" s="207"/>
      <c r="F149" s="169">
        <v>0</v>
      </c>
    </row>
    <row r="150" spans="1:6" x14ac:dyDescent="0.3">
      <c r="A150" s="29"/>
      <c r="B150" s="205">
        <v>4928</v>
      </c>
      <c r="C150" s="45" t="s">
        <v>362</v>
      </c>
      <c r="D150" s="206"/>
      <c r="E150" s="207"/>
      <c r="F150" s="169">
        <v>0</v>
      </c>
    </row>
    <row r="151" spans="1:6" ht="19.5" thickBot="1" x14ac:dyDescent="0.35">
      <c r="A151" s="29"/>
      <c r="B151" s="205">
        <v>4930</v>
      </c>
      <c r="C151" s="45" t="s">
        <v>149</v>
      </c>
      <c r="D151" s="206"/>
      <c r="E151" s="207"/>
      <c r="F151" s="169">
        <v>0</v>
      </c>
    </row>
    <row r="152" spans="1:6" ht="19.5" thickBot="1" x14ac:dyDescent="0.35">
      <c r="A152" s="29"/>
      <c r="B152" s="24"/>
      <c r="C152" s="288" t="s">
        <v>266</v>
      </c>
      <c r="D152" s="57"/>
      <c r="E152" s="208"/>
      <c r="F152" s="282">
        <f>SUM(F105:F151)</f>
        <v>0</v>
      </c>
    </row>
    <row r="153" spans="1:6" ht="19.5" thickBot="1" x14ac:dyDescent="0.35">
      <c r="A153" s="29"/>
      <c r="B153" s="24"/>
      <c r="C153" s="288" t="s">
        <v>267</v>
      </c>
      <c r="D153" s="57"/>
      <c r="E153" s="208"/>
      <c r="F153" s="26"/>
    </row>
    <row r="154" spans="1:6" x14ac:dyDescent="0.3">
      <c r="A154" s="29"/>
      <c r="B154" s="44">
        <v>5010</v>
      </c>
      <c r="C154" s="45" t="s">
        <v>150</v>
      </c>
      <c r="D154" s="46"/>
      <c r="E154" s="47"/>
      <c r="F154" s="169">
        <v>0</v>
      </c>
    </row>
    <row r="155" spans="1:6" x14ac:dyDescent="0.3">
      <c r="A155" s="29"/>
      <c r="B155" s="44">
        <v>5011</v>
      </c>
      <c r="C155" s="45" t="s">
        <v>360</v>
      </c>
      <c r="D155" s="46"/>
      <c r="E155" s="47"/>
      <c r="F155" s="169">
        <v>0</v>
      </c>
    </row>
    <row r="156" spans="1:6" x14ac:dyDescent="0.3">
      <c r="A156" s="29"/>
      <c r="B156" s="44">
        <v>5030</v>
      </c>
      <c r="C156" s="45" t="s">
        <v>151</v>
      </c>
      <c r="D156" s="46"/>
      <c r="E156" s="47"/>
      <c r="F156" s="169">
        <v>0</v>
      </c>
    </row>
    <row r="157" spans="1:6" x14ac:dyDescent="0.3">
      <c r="A157" s="29"/>
      <c r="B157" s="44">
        <v>5110</v>
      </c>
      <c r="C157" s="45" t="s">
        <v>152</v>
      </c>
      <c r="D157" s="46"/>
      <c r="E157" s="47"/>
      <c r="F157" s="169">
        <v>0</v>
      </c>
    </row>
    <row r="158" spans="1:6" x14ac:dyDescent="0.3">
      <c r="A158" s="29"/>
      <c r="B158" s="44">
        <v>5111</v>
      </c>
      <c r="C158" s="45" t="s">
        <v>359</v>
      </c>
      <c r="D158" s="46"/>
      <c r="E158" s="47"/>
      <c r="F158" s="169">
        <v>0</v>
      </c>
    </row>
    <row r="159" spans="1:6" x14ac:dyDescent="0.3">
      <c r="A159" s="29"/>
      <c r="B159" s="44">
        <v>5112</v>
      </c>
      <c r="C159" s="45" t="s">
        <v>153</v>
      </c>
      <c r="D159" s="46"/>
      <c r="E159" s="47"/>
      <c r="F159" s="169">
        <v>0</v>
      </c>
    </row>
    <row r="160" spans="1:6" x14ac:dyDescent="0.3">
      <c r="A160" s="29"/>
      <c r="B160" s="44">
        <v>5150</v>
      </c>
      <c r="C160" s="45" t="s">
        <v>154</v>
      </c>
      <c r="D160" s="46"/>
      <c r="E160" s="47"/>
      <c r="F160" s="169">
        <v>0</v>
      </c>
    </row>
    <row r="161" spans="1:6" x14ac:dyDescent="0.3">
      <c r="A161" s="29"/>
      <c r="B161" s="44">
        <v>5170</v>
      </c>
      <c r="C161" s="45" t="s">
        <v>155</v>
      </c>
      <c r="D161" s="46"/>
      <c r="E161" s="47"/>
      <c r="F161" s="169">
        <v>0</v>
      </c>
    </row>
    <row r="162" spans="1:6" x14ac:dyDescent="0.3">
      <c r="A162" s="29"/>
      <c r="B162" s="44">
        <v>5175</v>
      </c>
      <c r="C162" s="45" t="s">
        <v>358</v>
      </c>
      <c r="D162" s="46"/>
      <c r="E162" s="47"/>
      <c r="F162" s="169">
        <v>0</v>
      </c>
    </row>
    <row r="163" spans="1:6" x14ac:dyDescent="0.3">
      <c r="A163" s="29"/>
      <c r="B163" s="44">
        <v>5310</v>
      </c>
      <c r="C163" s="45" t="s">
        <v>156</v>
      </c>
      <c r="D163" s="46"/>
      <c r="E163" s="47"/>
      <c r="F163" s="169">
        <v>0</v>
      </c>
    </row>
    <row r="164" spans="1:6" x14ac:dyDescent="0.3">
      <c r="A164" s="29"/>
      <c r="B164" s="44">
        <v>5315</v>
      </c>
      <c r="C164" s="45" t="s">
        <v>157</v>
      </c>
      <c r="D164" s="46"/>
      <c r="E164" s="47"/>
      <c r="F164" s="169">
        <v>0</v>
      </c>
    </row>
    <row r="165" spans="1:6" x14ac:dyDescent="0.3">
      <c r="A165" s="29"/>
      <c r="B165" s="44">
        <v>5350</v>
      </c>
      <c r="C165" s="45" t="s">
        <v>158</v>
      </c>
      <c r="D165" s="46"/>
      <c r="E165" s="47"/>
      <c r="F165" s="169">
        <v>0</v>
      </c>
    </row>
    <row r="166" spans="1:6" x14ac:dyDescent="0.3">
      <c r="A166" s="29"/>
      <c r="B166" s="44">
        <v>5316</v>
      </c>
      <c r="C166" s="45" t="s">
        <v>357</v>
      </c>
      <c r="D166" s="46"/>
      <c r="E166" s="47"/>
      <c r="F166" s="169">
        <v>0</v>
      </c>
    </row>
    <row r="167" spans="1:6" x14ac:dyDescent="0.3">
      <c r="A167" s="29"/>
      <c r="B167" s="44">
        <v>5400</v>
      </c>
      <c r="C167" s="45" t="s">
        <v>159</v>
      </c>
      <c r="D167" s="46"/>
      <c r="E167" s="47"/>
      <c r="F167" s="169">
        <v>0</v>
      </c>
    </row>
    <row r="168" spans="1:6" x14ac:dyDescent="0.3">
      <c r="A168" s="29"/>
      <c r="B168" s="44">
        <v>5450</v>
      </c>
      <c r="C168" s="45" t="s">
        <v>160</v>
      </c>
      <c r="D168" s="46"/>
      <c r="E168" s="47"/>
      <c r="F168" s="169">
        <v>0</v>
      </c>
    </row>
    <row r="169" spans="1:6" x14ac:dyDescent="0.3">
      <c r="A169" s="29"/>
      <c r="B169" s="44">
        <v>5510</v>
      </c>
      <c r="C169" s="45" t="s">
        <v>161</v>
      </c>
      <c r="D169" s="46"/>
      <c r="E169" s="47"/>
      <c r="F169" s="169">
        <v>0</v>
      </c>
    </row>
    <row r="170" spans="1:6" x14ac:dyDescent="0.3">
      <c r="A170" s="29"/>
      <c r="B170" s="44">
        <v>5550</v>
      </c>
      <c r="C170" s="45" t="s">
        <v>162</v>
      </c>
      <c r="D170" s="46"/>
      <c r="E170" s="47"/>
      <c r="F170" s="169">
        <v>0</v>
      </c>
    </row>
    <row r="171" spans="1:6" x14ac:dyDescent="0.3">
      <c r="A171" s="29"/>
      <c r="B171" s="44">
        <v>5551</v>
      </c>
      <c r="C171" s="45" t="s">
        <v>163</v>
      </c>
      <c r="D171" s="46"/>
      <c r="E171" s="47"/>
      <c r="F171" s="169">
        <v>0</v>
      </c>
    </row>
    <row r="172" spans="1:6" ht="15" customHeight="1" x14ac:dyDescent="0.3">
      <c r="A172" s="29"/>
      <c r="B172" s="44">
        <v>5552</v>
      </c>
      <c r="C172" s="45" t="s">
        <v>164</v>
      </c>
      <c r="D172" s="46"/>
      <c r="E172" s="47"/>
      <c r="F172" s="169">
        <v>0</v>
      </c>
    </row>
    <row r="173" spans="1:6" x14ac:dyDescent="0.3">
      <c r="A173" s="29"/>
      <c r="B173" s="44">
        <v>5610</v>
      </c>
      <c r="C173" s="45" t="s">
        <v>165</v>
      </c>
      <c r="D173" s="46"/>
      <c r="E173" s="47"/>
      <c r="F173" s="169">
        <v>0</v>
      </c>
    </row>
    <row r="174" spans="1:6" x14ac:dyDescent="0.3">
      <c r="A174" s="29"/>
      <c r="B174" s="44">
        <v>5611</v>
      </c>
      <c r="C174" s="45" t="s">
        <v>356</v>
      </c>
      <c r="D174" s="46"/>
      <c r="E174" s="47"/>
      <c r="F174" s="169">
        <v>0</v>
      </c>
    </row>
    <row r="175" spans="1:6" x14ac:dyDescent="0.3">
      <c r="A175" s="29"/>
      <c r="B175" s="44">
        <v>5700</v>
      </c>
      <c r="C175" s="45" t="s">
        <v>166</v>
      </c>
      <c r="D175" s="46"/>
      <c r="E175" s="47"/>
      <c r="F175" s="169">
        <v>0</v>
      </c>
    </row>
    <row r="176" spans="1:6" x14ac:dyDescent="0.3">
      <c r="A176" s="29"/>
      <c r="B176" s="44">
        <v>5710</v>
      </c>
      <c r="C176" s="45" t="s">
        <v>167</v>
      </c>
      <c r="D176" s="46"/>
      <c r="E176" s="47"/>
      <c r="F176" s="169">
        <v>0</v>
      </c>
    </row>
    <row r="177" spans="1:6" x14ac:dyDescent="0.3">
      <c r="A177" s="29"/>
      <c r="B177" s="205">
        <v>5800</v>
      </c>
      <c r="C177" s="45" t="s">
        <v>168</v>
      </c>
      <c r="D177" s="206"/>
      <c r="E177" s="207"/>
      <c r="F177" s="169">
        <v>0</v>
      </c>
    </row>
    <row r="178" spans="1:6" x14ac:dyDescent="0.3">
      <c r="A178" s="29"/>
      <c r="B178" s="280">
        <v>5801</v>
      </c>
      <c r="C178" s="45" t="s">
        <v>352</v>
      </c>
      <c r="D178" s="177"/>
      <c r="E178" s="177"/>
      <c r="F178" s="169">
        <v>0</v>
      </c>
    </row>
    <row r="179" spans="1:6" x14ac:dyDescent="0.3">
      <c r="A179" s="29"/>
      <c r="B179" s="280">
        <v>5802</v>
      </c>
      <c r="C179" s="45" t="s">
        <v>353</v>
      </c>
      <c r="D179" s="177"/>
      <c r="E179" s="177"/>
      <c r="F179" s="169">
        <v>0</v>
      </c>
    </row>
    <row r="180" spans="1:6" x14ac:dyDescent="0.3">
      <c r="A180" s="29"/>
      <c r="B180" s="280">
        <v>5804</v>
      </c>
      <c r="C180" s="45" t="s">
        <v>354</v>
      </c>
      <c r="D180" s="177"/>
      <c r="E180" s="177"/>
      <c r="F180" s="169">
        <v>0</v>
      </c>
    </row>
    <row r="181" spans="1:6" ht="19.5" thickBot="1" x14ac:dyDescent="0.35">
      <c r="A181" s="29"/>
      <c r="B181" s="280">
        <v>5805</v>
      </c>
      <c r="C181" s="45" t="s">
        <v>355</v>
      </c>
      <c r="D181" s="177"/>
      <c r="E181" s="177"/>
      <c r="F181" s="169">
        <v>0</v>
      </c>
    </row>
    <row r="182" spans="1:6" ht="19.5" thickBot="1" x14ac:dyDescent="0.35">
      <c r="A182" s="29"/>
      <c r="B182" s="24"/>
      <c r="C182" s="288" t="s">
        <v>268</v>
      </c>
      <c r="D182" s="57"/>
      <c r="E182" s="218"/>
      <c r="F182" s="282">
        <f>SUM(F154:F181)</f>
        <v>0</v>
      </c>
    </row>
    <row r="183" spans="1:6" ht="19.5" thickBot="1" x14ac:dyDescent="0.35">
      <c r="A183" s="29"/>
      <c r="B183" s="24"/>
      <c r="C183" s="288" t="s">
        <v>269</v>
      </c>
      <c r="D183" s="57"/>
      <c r="E183" s="208"/>
      <c r="F183" s="26"/>
    </row>
    <row r="184" spans="1:6" x14ac:dyDescent="0.3">
      <c r="A184" s="29"/>
      <c r="B184" s="44">
        <v>6010</v>
      </c>
      <c r="C184" s="45" t="s">
        <v>169</v>
      </c>
      <c r="D184" s="46"/>
      <c r="E184" s="47"/>
      <c r="F184" s="169">
        <v>0</v>
      </c>
    </row>
    <row r="185" spans="1:6" x14ac:dyDescent="0.3">
      <c r="A185" s="29"/>
      <c r="B185" s="44">
        <v>6011</v>
      </c>
      <c r="C185" s="45" t="s">
        <v>351</v>
      </c>
      <c r="D185" s="46"/>
      <c r="E185" s="47"/>
      <c r="F185" s="169">
        <v>0</v>
      </c>
    </row>
    <row r="186" spans="1:6" x14ac:dyDescent="0.3">
      <c r="A186" s="29"/>
      <c r="B186" s="44">
        <v>6050</v>
      </c>
      <c r="C186" s="45" t="s">
        <v>170</v>
      </c>
      <c r="D186" s="46"/>
      <c r="E186" s="47"/>
      <c r="F186" s="169">
        <v>0</v>
      </c>
    </row>
    <row r="187" spans="1:6" x14ac:dyDescent="0.3">
      <c r="A187" s="29"/>
      <c r="B187" s="44">
        <v>6100</v>
      </c>
      <c r="C187" s="45" t="s">
        <v>171</v>
      </c>
      <c r="D187" s="46"/>
      <c r="E187" s="47"/>
      <c r="F187" s="169">
        <v>0</v>
      </c>
    </row>
    <row r="188" spans="1:6" x14ac:dyDescent="0.3">
      <c r="A188" s="29"/>
      <c r="B188" s="44">
        <v>6150</v>
      </c>
      <c r="C188" s="45" t="s">
        <v>172</v>
      </c>
      <c r="D188" s="46"/>
      <c r="E188" s="47"/>
      <c r="F188" s="169">
        <v>0</v>
      </c>
    </row>
    <row r="189" spans="1:6" x14ac:dyDescent="0.3">
      <c r="A189" s="29"/>
      <c r="B189" s="44">
        <v>6210</v>
      </c>
      <c r="C189" s="45" t="s">
        <v>173</v>
      </c>
      <c r="D189" s="46"/>
      <c r="E189" s="47"/>
      <c r="F189" s="169">
        <v>0</v>
      </c>
    </row>
    <row r="190" spans="1:6" x14ac:dyDescent="0.3">
      <c r="A190" s="29"/>
      <c r="B190" s="44">
        <v>6250</v>
      </c>
      <c r="C190" s="45" t="s">
        <v>174</v>
      </c>
      <c r="D190" s="46"/>
      <c r="E190" s="47"/>
      <c r="F190" s="169">
        <v>0</v>
      </c>
    </row>
    <row r="191" spans="1:6" x14ac:dyDescent="0.3">
      <c r="A191" s="29"/>
      <c r="B191" s="44">
        <v>6300</v>
      </c>
      <c r="C191" s="45" t="s">
        <v>175</v>
      </c>
      <c r="D191" s="46"/>
      <c r="E191" s="47"/>
      <c r="F191" s="169">
        <v>0</v>
      </c>
    </row>
    <row r="192" spans="1:6" x14ac:dyDescent="0.3">
      <c r="A192" s="29"/>
      <c r="B192" s="44">
        <v>6305</v>
      </c>
      <c r="C192" s="45" t="s">
        <v>176</v>
      </c>
      <c r="D192" s="46"/>
      <c r="E192" s="47"/>
      <c r="F192" s="169">
        <v>0</v>
      </c>
    </row>
    <row r="193" spans="1:6" x14ac:dyDescent="0.3">
      <c r="A193" s="29"/>
      <c r="B193" s="44">
        <v>6350</v>
      </c>
      <c r="C193" s="45" t="s">
        <v>177</v>
      </c>
      <c r="D193" s="46"/>
      <c r="E193" s="47"/>
      <c r="F193" s="169">
        <v>0</v>
      </c>
    </row>
    <row r="194" spans="1:6" x14ac:dyDescent="0.3">
      <c r="A194" s="29"/>
      <c r="B194" s="44">
        <v>6355</v>
      </c>
      <c r="C194" s="45" t="s">
        <v>178</v>
      </c>
      <c r="D194" s="46"/>
      <c r="E194" s="47"/>
      <c r="F194" s="169">
        <v>0</v>
      </c>
    </row>
    <row r="195" spans="1:6" x14ac:dyDescent="0.3">
      <c r="A195" s="29"/>
      <c r="B195" s="44">
        <v>6400</v>
      </c>
      <c r="C195" s="45" t="s">
        <v>179</v>
      </c>
      <c r="D195" s="46"/>
      <c r="E195" s="47"/>
      <c r="F195" s="169">
        <v>0</v>
      </c>
    </row>
    <row r="196" spans="1:6" x14ac:dyDescent="0.3">
      <c r="A196" s="29"/>
      <c r="B196" s="44">
        <v>6450</v>
      </c>
      <c r="C196" s="45" t="s">
        <v>180</v>
      </c>
      <c r="D196" s="46"/>
      <c r="E196" s="47"/>
      <c r="F196" s="169">
        <v>0</v>
      </c>
    </row>
    <row r="197" spans="1:6" x14ac:dyDescent="0.3">
      <c r="A197" s="29"/>
      <c r="B197" s="44">
        <v>6500</v>
      </c>
      <c r="C197" s="45" t="s">
        <v>181</v>
      </c>
      <c r="D197" s="46"/>
      <c r="E197" s="47"/>
      <c r="F197" s="169">
        <v>0</v>
      </c>
    </row>
    <row r="198" spans="1:6" x14ac:dyDescent="0.3">
      <c r="A198" s="29"/>
      <c r="B198" s="44">
        <v>6600</v>
      </c>
      <c r="C198" s="45" t="s">
        <v>182</v>
      </c>
      <c r="D198" s="46"/>
      <c r="E198" s="47"/>
      <c r="F198" s="169">
        <v>0</v>
      </c>
    </row>
    <row r="199" spans="1:6" x14ac:dyDescent="0.3">
      <c r="A199" s="29"/>
      <c r="B199" s="44">
        <v>6650</v>
      </c>
      <c r="C199" s="45" t="s">
        <v>183</v>
      </c>
      <c r="D199" s="46"/>
      <c r="E199" s="47"/>
      <c r="F199" s="169">
        <v>0</v>
      </c>
    </row>
    <row r="200" spans="1:6" x14ac:dyDescent="0.3">
      <c r="A200" s="29"/>
      <c r="B200" s="44">
        <v>6700</v>
      </c>
      <c r="C200" s="45" t="s">
        <v>184</v>
      </c>
      <c r="D200" s="46"/>
      <c r="E200" s="47"/>
      <c r="F200" s="169">
        <v>0</v>
      </c>
    </row>
    <row r="201" spans="1:6" x14ac:dyDescent="0.3">
      <c r="A201" s="29"/>
      <c r="B201" s="44">
        <v>6730</v>
      </c>
      <c r="C201" s="45" t="s">
        <v>185</v>
      </c>
      <c r="D201" s="46"/>
      <c r="E201" s="47"/>
      <c r="F201" s="169">
        <v>0</v>
      </c>
    </row>
    <row r="202" spans="1:6" x14ac:dyDescent="0.3">
      <c r="A202" s="29"/>
      <c r="B202" s="44">
        <v>6731</v>
      </c>
      <c r="C202" s="45" t="s">
        <v>186</v>
      </c>
      <c r="D202" s="46"/>
      <c r="E202" s="47"/>
      <c r="F202" s="169">
        <v>0</v>
      </c>
    </row>
    <row r="203" spans="1:6" x14ac:dyDescent="0.3">
      <c r="A203" s="29"/>
      <c r="B203" s="44">
        <v>6750</v>
      </c>
      <c r="C203" s="45" t="s">
        <v>187</v>
      </c>
      <c r="D203" s="46"/>
      <c r="E203" s="47"/>
      <c r="F203" s="169">
        <v>0</v>
      </c>
    </row>
    <row r="204" spans="1:6" x14ac:dyDescent="0.3">
      <c r="A204" s="29"/>
      <c r="B204" s="44">
        <v>6755</v>
      </c>
      <c r="C204" s="45" t="s">
        <v>188</v>
      </c>
      <c r="D204" s="46"/>
      <c r="E204" s="47"/>
      <c r="F204" s="169">
        <v>0</v>
      </c>
    </row>
    <row r="205" spans="1:6" x14ac:dyDescent="0.3">
      <c r="A205" s="29"/>
      <c r="B205" s="44">
        <v>6780</v>
      </c>
      <c r="C205" s="45" t="s">
        <v>189</v>
      </c>
      <c r="D205" s="46"/>
      <c r="E205" s="47"/>
      <c r="F205" s="169">
        <v>0</v>
      </c>
    </row>
    <row r="206" spans="1:6" x14ac:dyDescent="0.3">
      <c r="A206" s="29"/>
      <c r="B206" s="44">
        <v>6800</v>
      </c>
      <c r="C206" s="45" t="s">
        <v>190</v>
      </c>
      <c r="D206" s="46"/>
      <c r="E206" s="47"/>
      <c r="F206" s="169">
        <v>0</v>
      </c>
    </row>
    <row r="207" spans="1:6" x14ac:dyDescent="0.3">
      <c r="A207" s="29"/>
      <c r="B207" s="44">
        <v>6830</v>
      </c>
      <c r="C207" s="45" t="s">
        <v>191</v>
      </c>
      <c r="D207" s="46"/>
      <c r="E207" s="47"/>
      <c r="F207" s="169">
        <v>0</v>
      </c>
    </row>
    <row r="208" spans="1:6" ht="19.5" thickBot="1" x14ac:dyDescent="0.35">
      <c r="A208" s="29"/>
      <c r="B208" s="205">
        <v>6900</v>
      </c>
      <c r="C208" s="45" t="s">
        <v>192</v>
      </c>
      <c r="D208" s="206"/>
      <c r="E208" s="207"/>
      <c r="F208" s="169">
        <v>0</v>
      </c>
    </row>
    <row r="209" spans="1:6" ht="19.5" thickBot="1" x14ac:dyDescent="0.35">
      <c r="A209" s="29"/>
      <c r="B209" s="24"/>
      <c r="C209" s="288" t="s">
        <v>270</v>
      </c>
      <c r="D209" s="57"/>
      <c r="E209" s="208"/>
      <c r="F209" s="282">
        <f>SUM(F184:F208)</f>
        <v>0</v>
      </c>
    </row>
    <row r="210" spans="1:6" ht="19.5" thickBot="1" x14ac:dyDescent="0.35">
      <c r="A210" s="29"/>
      <c r="B210" s="24"/>
      <c r="C210" s="288" t="s">
        <v>271</v>
      </c>
      <c r="D210" s="57"/>
      <c r="E210" s="208"/>
      <c r="F210" s="26"/>
    </row>
    <row r="211" spans="1:6" x14ac:dyDescent="0.3">
      <c r="A211" s="29"/>
      <c r="B211" s="44">
        <v>7300</v>
      </c>
      <c r="C211" s="45" t="s">
        <v>193</v>
      </c>
      <c r="D211" s="46"/>
      <c r="E211" s="47"/>
      <c r="F211" s="169">
        <v>0</v>
      </c>
    </row>
    <row r="212" spans="1:6" x14ac:dyDescent="0.3">
      <c r="A212" s="29"/>
      <c r="B212" s="44">
        <v>7320</v>
      </c>
      <c r="C212" s="45" t="s">
        <v>194</v>
      </c>
      <c r="D212" s="46"/>
      <c r="E212" s="47"/>
      <c r="F212" s="169">
        <v>0</v>
      </c>
    </row>
    <row r="213" spans="1:6" x14ac:dyDescent="0.3">
      <c r="A213" s="29"/>
      <c r="B213" s="44">
        <v>7400</v>
      </c>
      <c r="C213" s="45" t="s">
        <v>195</v>
      </c>
      <c r="D213" s="46"/>
      <c r="E213" s="47"/>
      <c r="F213" s="169">
        <v>0</v>
      </c>
    </row>
    <row r="214" spans="1:6" x14ac:dyDescent="0.3">
      <c r="A214" s="29"/>
      <c r="B214" s="44">
        <v>7450</v>
      </c>
      <c r="C214" s="45" t="s">
        <v>196</v>
      </c>
      <c r="D214" s="46"/>
      <c r="E214" s="47"/>
      <c r="F214" s="169">
        <v>0</v>
      </c>
    </row>
    <row r="215" spans="1:6" x14ac:dyDescent="0.3">
      <c r="A215" s="29"/>
      <c r="B215" s="44">
        <v>7800</v>
      </c>
      <c r="C215" s="45" t="s">
        <v>197</v>
      </c>
      <c r="D215" s="46"/>
      <c r="E215" s="47"/>
      <c r="F215" s="169">
        <v>0</v>
      </c>
    </row>
    <row r="216" spans="1:6" ht="19.5" thickBot="1" x14ac:dyDescent="0.35">
      <c r="A216" s="29"/>
      <c r="B216" s="205">
        <v>7850</v>
      </c>
      <c r="C216" s="45" t="s">
        <v>198</v>
      </c>
      <c r="D216" s="177"/>
      <c r="E216" s="177"/>
      <c r="F216" s="169">
        <v>0</v>
      </c>
    </row>
    <row r="217" spans="1:6" ht="19.5" thickBot="1" x14ac:dyDescent="0.35">
      <c r="A217" s="29"/>
      <c r="B217" s="24"/>
      <c r="C217" s="288" t="s">
        <v>272</v>
      </c>
      <c r="D217" s="57"/>
      <c r="E217" s="208"/>
      <c r="F217" s="282">
        <f>SUM(F211:F216)</f>
        <v>0</v>
      </c>
    </row>
    <row r="218" spans="1:6" ht="19.5" thickBot="1" x14ac:dyDescent="0.35">
      <c r="A218" s="29"/>
      <c r="B218" s="27"/>
      <c r="C218" s="290" t="s">
        <v>273</v>
      </c>
      <c r="D218" s="58"/>
      <c r="E218" s="209"/>
      <c r="F218" s="181">
        <f>(F217+F209+F182+F152+F103)*0.05</f>
        <v>0</v>
      </c>
    </row>
    <row r="219" spans="1:6" ht="19.5" thickBot="1" x14ac:dyDescent="0.35">
      <c r="A219" s="29"/>
      <c r="B219" s="24"/>
      <c r="C219" s="288" t="s">
        <v>274</v>
      </c>
      <c r="D219" s="25"/>
      <c r="E219" s="208"/>
      <c r="F219" s="141">
        <f>F217+F209+F182+F152+F103+F218</f>
        <v>0</v>
      </c>
    </row>
    <row r="220" spans="1:6" ht="19.5" thickBot="1" x14ac:dyDescent="0.35">
      <c r="A220" s="29"/>
      <c r="B220" s="11"/>
      <c r="C220" s="210" t="s">
        <v>275</v>
      </c>
      <c r="D220" s="194"/>
      <c r="E220" s="211"/>
      <c r="F220" s="180">
        <f>F88-F219</f>
        <v>0</v>
      </c>
    </row>
    <row r="221" spans="1:6" x14ac:dyDescent="0.3">
      <c r="A221" s="29"/>
    </row>
    <row r="222" spans="1:6" x14ac:dyDescent="0.3">
      <c r="A222" s="29"/>
      <c r="F222" s="34"/>
    </row>
    <row r="223" spans="1:6" x14ac:dyDescent="0.3">
      <c r="A223" s="29"/>
      <c r="F223" s="34"/>
    </row>
    <row r="224" spans="1:6" x14ac:dyDescent="0.3">
      <c r="A224" s="29"/>
      <c r="F224" s="34"/>
    </row>
    <row r="225" spans="1:1" x14ac:dyDescent="0.3">
      <c r="A225" s="29"/>
    </row>
    <row r="226" spans="1:1" x14ac:dyDescent="0.3">
      <c r="A226" s="29"/>
    </row>
    <row r="227" spans="1:1" x14ac:dyDescent="0.3">
      <c r="A227" s="29"/>
    </row>
    <row r="228" spans="1:1" x14ac:dyDescent="0.3">
      <c r="A228" s="29"/>
    </row>
  </sheetData>
  <sheetProtection sheet="1" objects="1" scenarios="1"/>
  <mergeCells count="2">
    <mergeCell ref="B3:C3"/>
    <mergeCell ref="B4:C4"/>
  </mergeCells>
  <pageMargins left="0.23622047244094491" right="0.23622047244094491" top="0.74803149606299213" bottom="0.74803149606299213" header="0.31496062992125984" footer="0.31496062992125984"/>
  <pageSetup scale="49" fitToHeight="2" orientation="portrait" r:id="rId1"/>
  <rowBreaks count="1" manualBreakCount="1">
    <brk id="19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N58"/>
  <sheetViews>
    <sheetView zoomScale="92" zoomScaleNormal="92" workbookViewId="0">
      <selection activeCell="F30" sqref="F30"/>
    </sheetView>
  </sheetViews>
  <sheetFormatPr defaultRowHeight="18.75" x14ac:dyDescent="0.3"/>
  <cols>
    <col min="1" max="1" width="5.7109375" style="34" customWidth="1"/>
    <col min="2" max="2" width="75.28515625" style="34" bestFit="1" customWidth="1"/>
    <col min="3" max="3" width="29" style="34" customWidth="1"/>
    <col min="4" max="4" width="12.85546875" style="34" bestFit="1" customWidth="1"/>
    <col min="5" max="16384" width="9.140625" style="34"/>
  </cols>
  <sheetData>
    <row r="1" spans="1:14" x14ac:dyDescent="0.3">
      <c r="A1" s="15"/>
      <c r="B1" s="277" t="s">
        <v>276</v>
      </c>
      <c r="C1" s="278"/>
      <c r="D1" s="36"/>
      <c r="E1" s="36"/>
      <c r="F1" s="36"/>
      <c r="G1" s="36"/>
      <c r="H1" s="36"/>
      <c r="I1" s="10"/>
      <c r="J1" s="10"/>
    </row>
    <row r="2" spans="1:14" x14ac:dyDescent="0.3">
      <c r="A2" s="29"/>
      <c r="B2" s="236" t="str">
        <f>'2. Ríomh an Deontais Buiséid'!C1</f>
        <v xml:space="preserve">Bliain Bhuiseid na Scoile: </v>
      </c>
      <c r="C2" s="237" t="str">
        <f>'1. Treoracha'!F12</f>
        <v>2021/2022</v>
      </c>
      <c r="D2" s="12"/>
      <c r="E2" s="12"/>
      <c r="F2" s="12"/>
      <c r="G2" s="12"/>
      <c r="H2" s="12"/>
      <c r="I2" s="14"/>
      <c r="J2" s="14"/>
      <c r="K2" s="14"/>
    </row>
    <row r="3" spans="1:14" ht="19.5" thickBot="1" x14ac:dyDescent="0.35">
      <c r="A3" s="29"/>
      <c r="B3" s="238" t="str">
        <f>'1. Treoracha'!F8</f>
        <v>Scoil</v>
      </c>
      <c r="C3" s="239" t="str">
        <f>'1. Treoracha'!F10</f>
        <v>12345G</v>
      </c>
      <c r="D3" s="1"/>
      <c r="E3" s="1"/>
      <c r="F3" s="1"/>
      <c r="G3" s="1"/>
      <c r="H3" s="13"/>
    </row>
    <row r="4" spans="1:14" x14ac:dyDescent="0.3">
      <c r="A4" s="29"/>
      <c r="B4" s="122"/>
      <c r="C4" s="123"/>
      <c r="D4" s="122"/>
      <c r="E4" s="1"/>
      <c r="F4" s="1"/>
      <c r="G4" s="1"/>
      <c r="H4" s="13"/>
    </row>
    <row r="5" spans="1:14" x14ac:dyDescent="0.3">
      <c r="A5" s="29"/>
      <c r="B5" s="128" t="s">
        <v>295</v>
      </c>
      <c r="C5" s="117" t="s">
        <v>289</v>
      </c>
      <c r="D5" s="37"/>
      <c r="E5" s="37"/>
      <c r="F5" s="37"/>
      <c r="G5" s="37"/>
      <c r="H5" s="37"/>
      <c r="I5" s="37"/>
      <c r="J5" s="37"/>
      <c r="K5" s="37"/>
      <c r="L5" s="37"/>
      <c r="M5" s="37"/>
      <c r="N5" s="37"/>
    </row>
    <row r="6" spans="1:14" ht="30" customHeight="1" x14ac:dyDescent="0.3">
      <c r="A6" s="38" t="s">
        <v>4</v>
      </c>
      <c r="B6" s="118" t="s">
        <v>290</v>
      </c>
      <c r="C6" s="119"/>
    </row>
    <row r="7" spans="1:14" ht="17.100000000000001" customHeight="1" x14ac:dyDescent="0.3">
      <c r="A7" s="29"/>
      <c r="B7" s="170"/>
      <c r="C7" s="116"/>
    </row>
    <row r="8" spans="1:14" ht="17.100000000000001" customHeight="1" x14ac:dyDescent="0.3">
      <c r="A8" s="29"/>
      <c r="B8" s="198" t="s">
        <v>285</v>
      </c>
      <c r="C8" s="121">
        <v>0</v>
      </c>
    </row>
    <row r="9" spans="1:14" ht="17.100000000000001" customHeight="1" x14ac:dyDescent="0.3">
      <c r="A9" s="29"/>
      <c r="B9" s="199"/>
      <c r="C9" s="121"/>
    </row>
    <row r="10" spans="1:14" ht="17.100000000000001" customHeight="1" x14ac:dyDescent="0.3">
      <c r="A10" s="29"/>
      <c r="B10" s="200" t="s">
        <v>286</v>
      </c>
      <c r="C10" s="121">
        <v>0</v>
      </c>
    </row>
    <row r="11" spans="1:14" ht="17.100000000000001" customHeight="1" x14ac:dyDescent="0.3">
      <c r="A11" s="29"/>
      <c r="B11" s="199"/>
      <c r="C11" s="121" t="s">
        <v>1</v>
      </c>
    </row>
    <row r="12" spans="1:14" ht="17.100000000000001" customHeight="1" x14ac:dyDescent="0.3">
      <c r="A12" s="29"/>
      <c r="B12" s="200" t="s">
        <v>287</v>
      </c>
      <c r="C12" s="121">
        <v>0</v>
      </c>
    </row>
    <row r="13" spans="1:14" ht="17.100000000000001" customHeight="1" thickBot="1" x14ac:dyDescent="0.35">
      <c r="A13" s="29"/>
      <c r="B13" s="171"/>
      <c r="C13" s="121"/>
    </row>
    <row r="14" spans="1:14" ht="17.100000000000001" customHeight="1" thickBot="1" x14ac:dyDescent="0.35">
      <c r="A14" s="29"/>
      <c r="B14" s="118" t="s">
        <v>291</v>
      </c>
      <c r="C14" s="240">
        <f>SUM(C8:C13)</f>
        <v>0</v>
      </c>
      <c r="D14" s="39"/>
    </row>
    <row r="15" spans="1:14" ht="17.100000000000001" customHeight="1" x14ac:dyDescent="0.3">
      <c r="A15" s="29"/>
      <c r="B15" s="122"/>
      <c r="C15" s="123"/>
    </row>
    <row r="16" spans="1:14" ht="17.100000000000001" customHeight="1" x14ac:dyDescent="0.3">
      <c r="A16" s="40" t="s">
        <v>3</v>
      </c>
      <c r="B16" s="120"/>
      <c r="C16" s="119"/>
    </row>
    <row r="17" spans="1:6" ht="30" customHeight="1" x14ac:dyDescent="0.3">
      <c r="A17" s="29"/>
      <c r="B17" s="195" t="s">
        <v>277</v>
      </c>
      <c r="C17" s="124"/>
    </row>
    <row r="18" spans="1:6" ht="17.100000000000001" customHeight="1" x14ac:dyDescent="0.3">
      <c r="A18" s="29"/>
      <c r="B18" s="172"/>
      <c r="C18" s="119"/>
    </row>
    <row r="19" spans="1:6" ht="17.100000000000001" customHeight="1" x14ac:dyDescent="0.3">
      <c r="A19" s="29"/>
      <c r="B19" s="196" t="s">
        <v>294</v>
      </c>
      <c r="C19" s="125">
        <v>0</v>
      </c>
    </row>
    <row r="20" spans="1:6" ht="17.100000000000001" customHeight="1" x14ac:dyDescent="0.3">
      <c r="A20" s="29"/>
      <c r="B20" s="173" t="s">
        <v>1</v>
      </c>
      <c r="C20" s="121"/>
      <c r="F20" s="34" t="s">
        <v>43</v>
      </c>
    </row>
    <row r="21" spans="1:6" ht="17.100000000000001" customHeight="1" x14ac:dyDescent="0.3">
      <c r="A21" s="29"/>
      <c r="B21" s="196" t="s">
        <v>281</v>
      </c>
      <c r="C21" s="125">
        <v>0</v>
      </c>
    </row>
    <row r="22" spans="1:6" ht="17.100000000000001" customHeight="1" x14ac:dyDescent="0.3">
      <c r="A22" s="29"/>
      <c r="B22" s="197"/>
      <c r="C22" s="121"/>
    </row>
    <row r="23" spans="1:6" ht="17.100000000000001" customHeight="1" x14ac:dyDescent="0.3">
      <c r="A23" s="29"/>
      <c r="B23" s="196" t="s">
        <v>282</v>
      </c>
      <c r="C23" s="125">
        <v>0</v>
      </c>
    </row>
    <row r="24" spans="1:6" ht="17.100000000000001" customHeight="1" x14ac:dyDescent="0.3">
      <c r="A24" s="29"/>
      <c r="B24" s="174"/>
      <c r="C24" s="121"/>
    </row>
    <row r="25" spans="1:6" ht="17.100000000000001" customHeight="1" x14ac:dyDescent="0.3">
      <c r="A25" s="29"/>
      <c r="B25" s="196" t="s">
        <v>278</v>
      </c>
      <c r="C25" s="125">
        <v>0</v>
      </c>
    </row>
    <row r="26" spans="1:6" ht="17.100000000000001" customHeight="1" x14ac:dyDescent="0.3">
      <c r="A26" s="29"/>
      <c r="B26" s="197"/>
      <c r="C26" s="121"/>
    </row>
    <row r="27" spans="1:6" ht="17.100000000000001" customHeight="1" x14ac:dyDescent="0.3">
      <c r="A27" s="29"/>
      <c r="B27" s="196" t="s">
        <v>279</v>
      </c>
      <c r="C27" s="125">
        <v>0</v>
      </c>
    </row>
    <row r="28" spans="1:6" ht="17.100000000000001" customHeight="1" x14ac:dyDescent="0.3">
      <c r="A28" s="29"/>
      <c r="B28" s="197"/>
      <c r="C28" s="121"/>
    </row>
    <row r="29" spans="1:6" ht="17.100000000000001" customHeight="1" x14ac:dyDescent="0.3">
      <c r="A29" s="29"/>
      <c r="B29" s="196" t="s">
        <v>280</v>
      </c>
      <c r="C29" s="125">
        <v>0</v>
      </c>
    </row>
    <row r="30" spans="1:6" ht="17.100000000000001" customHeight="1" x14ac:dyDescent="0.3">
      <c r="A30" s="29"/>
      <c r="B30" s="175"/>
      <c r="C30" s="119"/>
    </row>
    <row r="31" spans="1:6" ht="17.100000000000001" customHeight="1" x14ac:dyDescent="0.3">
      <c r="A31" s="29"/>
      <c r="B31" s="118" t="s">
        <v>283</v>
      </c>
      <c r="C31" s="241">
        <f>SUM(C19:C30)</f>
        <v>0</v>
      </c>
    </row>
    <row r="32" spans="1:6" ht="17.100000000000001" customHeight="1" thickBot="1" x14ac:dyDescent="0.35">
      <c r="A32" s="29"/>
      <c r="B32" s="126"/>
      <c r="C32" s="124"/>
    </row>
    <row r="33" spans="1:3" ht="17.100000000000001" customHeight="1" thickBot="1" x14ac:dyDescent="0.35">
      <c r="A33" s="31"/>
      <c r="B33" s="127" t="s">
        <v>284</v>
      </c>
      <c r="C33" s="240">
        <f>C31-C14</f>
        <v>0</v>
      </c>
    </row>
    <row r="34" spans="1:3" x14ac:dyDescent="0.3">
      <c r="C34" s="41"/>
    </row>
    <row r="35" spans="1:3" x14ac:dyDescent="0.3">
      <c r="C35" s="41"/>
    </row>
    <row r="36" spans="1:3" x14ac:dyDescent="0.3">
      <c r="C36" s="41"/>
    </row>
    <row r="37" spans="1:3" x14ac:dyDescent="0.3">
      <c r="C37" s="41"/>
    </row>
    <row r="38" spans="1:3" x14ac:dyDescent="0.3">
      <c r="C38" s="41"/>
    </row>
    <row r="39" spans="1:3" x14ac:dyDescent="0.3">
      <c r="C39" s="41"/>
    </row>
    <row r="40" spans="1:3" x14ac:dyDescent="0.3">
      <c r="C40" s="41"/>
    </row>
    <row r="41" spans="1:3" x14ac:dyDescent="0.3">
      <c r="C41" s="41"/>
    </row>
    <row r="42" spans="1:3" x14ac:dyDescent="0.3">
      <c r="C42" s="41"/>
    </row>
    <row r="43" spans="1:3" x14ac:dyDescent="0.3">
      <c r="C43" s="41"/>
    </row>
    <row r="44" spans="1:3" x14ac:dyDescent="0.3">
      <c r="C44" s="41"/>
    </row>
    <row r="45" spans="1:3" x14ac:dyDescent="0.3">
      <c r="C45" s="41"/>
    </row>
    <row r="46" spans="1:3" x14ac:dyDescent="0.3">
      <c r="C46" s="41"/>
    </row>
    <row r="47" spans="1:3" x14ac:dyDescent="0.3">
      <c r="C47" s="41"/>
    </row>
    <row r="48" spans="1:3" x14ac:dyDescent="0.3">
      <c r="C48" s="41"/>
    </row>
    <row r="49" spans="3:3" x14ac:dyDescent="0.3">
      <c r="C49" s="41"/>
    </row>
    <row r="50" spans="3:3" x14ac:dyDescent="0.3">
      <c r="C50" s="41"/>
    </row>
    <row r="51" spans="3:3" x14ac:dyDescent="0.3">
      <c r="C51" s="41"/>
    </row>
    <row r="52" spans="3:3" x14ac:dyDescent="0.3">
      <c r="C52" s="41"/>
    </row>
    <row r="53" spans="3:3" x14ac:dyDescent="0.3">
      <c r="C53" s="41"/>
    </row>
    <row r="54" spans="3:3" x14ac:dyDescent="0.3">
      <c r="C54" s="41"/>
    </row>
    <row r="55" spans="3:3" x14ac:dyDescent="0.3">
      <c r="C55" s="41"/>
    </row>
    <row r="56" spans="3:3" x14ac:dyDescent="0.3">
      <c r="C56" s="41"/>
    </row>
    <row r="57" spans="3:3" x14ac:dyDescent="0.3">
      <c r="C57" s="41"/>
    </row>
    <row r="58" spans="3:3" x14ac:dyDescent="0.3">
      <c r="C58" s="41"/>
    </row>
  </sheetData>
  <sheetProtection sheet="1" objects="1" scenarios="1"/>
  <mergeCells count="1">
    <mergeCell ref="B1:C1"/>
  </mergeCells>
  <pageMargins left="0.31496062992125984" right="0.31496062992125984" top="0.74803149606299213" bottom="0.74803149606299213" header="0.31496062992125984" footer="0.31496062992125984"/>
  <pageSetup paperSize="9"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F546A90463D24D90C8E88BA55B9632" ma:contentTypeVersion="11" ma:contentTypeDescription="Create a new document." ma:contentTypeScope="" ma:versionID="43d23154143e641d6db27c7be7be453b">
  <xsd:schema xmlns:xsd="http://www.w3.org/2001/XMLSchema" xmlns:xs="http://www.w3.org/2001/XMLSchema" xmlns:p="http://schemas.microsoft.com/office/2006/metadata/properties" xmlns:ns3="a9ce340c-2b48-47b8-988e-308e23b06dcf" targetNamespace="http://schemas.microsoft.com/office/2006/metadata/properties" ma:root="true" ma:fieldsID="f3ba2a5f03ec8fe0c0dcd15566a41c5e" ns3:_="">
    <xsd:import namespace="a9ce340c-2b48-47b8-988e-308e23b06dc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e340c-2b48-47b8-988e-308e23b06d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BEAC99-3F5B-40E4-A968-DEC88719988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9ce340c-2b48-47b8-988e-308e23b06dcf"/>
    <ds:schemaRef ds:uri="http://www.w3.org/XML/1998/namespace"/>
    <ds:schemaRef ds:uri="http://purl.org/dc/dcmitype/"/>
  </ds:schemaRefs>
</ds:datastoreItem>
</file>

<file path=customXml/itemProps2.xml><?xml version="1.0" encoding="utf-8"?>
<ds:datastoreItem xmlns:ds="http://schemas.openxmlformats.org/officeDocument/2006/customXml" ds:itemID="{A768E8C1-5B62-4865-8CF0-1CB0E7F30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e340c-2b48-47b8-988e-308e23b06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22BBBC-48D7-49F3-9740-FCC1F7538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Sheet1</vt:lpstr>
      <vt:lpstr>1. Treoracha</vt:lpstr>
      <vt:lpstr>2. Ríomh an Deontais Buiséid</vt:lpstr>
      <vt:lpstr>3. Buiséad Ioncam &amp; Caiteacha</vt:lpstr>
      <vt:lpstr>4. Tionscadal Caipitil</vt:lpstr>
      <vt:lpstr>'1. Treoracha'!Print_Area</vt:lpstr>
      <vt:lpstr>'3. Buiséad Ioncam &amp; Caiteacha'!Print_Area</vt:lpstr>
      <vt:lpstr>'4. Tionscadal Caipitil'!Print_Area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Ann Haugh</cp:lastModifiedBy>
  <cp:lastPrinted>2020-06-12T13:34:32Z</cp:lastPrinted>
  <dcterms:created xsi:type="dcterms:W3CDTF">2007-11-08T09:50:16Z</dcterms:created>
  <dcterms:modified xsi:type="dcterms:W3CDTF">2021-11-26T11:33:32Z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0x0101008BF546A90463D24D90C8E88BA55B9632</vt:lpwstr>
  </property>
</Properties>
</file>