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ining\Desktop\FSSU\COA\"/>
    </mc:Choice>
  </mc:AlternateContent>
  <bookViews>
    <workbookView xWindow="0" yWindow="0" windowWidth="20490" windowHeight="7455"/>
  </bookViews>
  <sheets>
    <sheet name="COA " sheetId="2" r:id="rId1"/>
  </sheets>
  <definedNames>
    <definedName name="COA_SEARCH">OFFSET('COA '!$AB$5,,,COUNTIF('COA '!$AB$5:$AB$285,"?*"))</definedName>
    <definedName name="_xlnm.Print_Area" localSheetId="0">'COA '!$A$3:$D$285</definedName>
  </definedNames>
  <calcPr calcId="152511"/>
</workbook>
</file>

<file path=xl/calcChain.xml><?xml version="1.0" encoding="utf-8"?>
<calcChain xmlns="http://schemas.openxmlformats.org/spreadsheetml/2006/main">
  <c r="B2" i="2" l="1"/>
  <c r="C2" i="2"/>
  <c r="D2" i="2"/>
  <c r="A2" i="2"/>
  <c r="Y5" i="2"/>
  <c r="F1" i="2"/>
  <c r="Y6" i="2" l="1"/>
  <c r="Y7" i="2" s="1"/>
  <c r="Y8" i="2" l="1"/>
  <c r="Y9" i="2" s="1"/>
  <c r="Y10" i="2" l="1"/>
  <c r="Y11" i="2" l="1"/>
  <c r="Y12" i="2" l="1"/>
  <c r="Y13" i="2" l="1"/>
  <c r="Y14" i="2" s="1"/>
  <c r="Y15" i="2" l="1"/>
  <c r="Y16" i="2" s="1"/>
  <c r="Y17" i="2" l="1"/>
  <c r="Y18" i="2" s="1"/>
  <c r="Y19" i="2" l="1"/>
  <c r="Y20" i="2" s="1"/>
  <c r="Y21" i="2" l="1"/>
  <c r="Y22" i="2" l="1"/>
  <c r="Y23" i="2" l="1"/>
  <c r="Y24" i="2" l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76" i="2" s="1"/>
  <c r="Y77" i="2" s="1"/>
  <c r="Y78" i="2" s="1"/>
  <c r="Y79" i="2" s="1"/>
  <c r="Y80" i="2" s="1"/>
  <c r="Y81" i="2" s="1"/>
  <c r="Y82" i="2" s="1"/>
  <c r="Y83" i="2" s="1"/>
  <c r="Y84" i="2" s="1"/>
  <c r="Y85" i="2" s="1"/>
  <c r="Y86" i="2" s="1"/>
  <c r="Y87" i="2" s="1"/>
  <c r="Y88" i="2" s="1"/>
  <c r="Y89" i="2" s="1"/>
  <c r="Y90" i="2" s="1"/>
  <c r="Y91" i="2" s="1"/>
  <c r="Y92" i="2" s="1"/>
  <c r="Y93" i="2" s="1"/>
  <c r="Y94" i="2" s="1"/>
  <c r="Y95" i="2" s="1"/>
  <c r="Y96" i="2" s="1"/>
  <c r="Y97" i="2" s="1"/>
  <c r="Y98" i="2" s="1"/>
  <c r="Y99" i="2" s="1"/>
  <c r="Y100" i="2" s="1"/>
  <c r="Y101" i="2" s="1"/>
  <c r="Y102" i="2" s="1"/>
  <c r="Y103" i="2" s="1"/>
  <c r="Y104" i="2" s="1"/>
  <c r="Y105" i="2" s="1"/>
  <c r="Y106" i="2" s="1"/>
  <c r="Y107" i="2" s="1"/>
  <c r="Y108" i="2" s="1"/>
  <c r="Y109" i="2" s="1"/>
  <c r="Y110" i="2" s="1"/>
  <c r="Y111" i="2" s="1"/>
  <c r="Y112" i="2" s="1"/>
  <c r="Y113" i="2" s="1"/>
  <c r="Y114" i="2" s="1"/>
  <c r="Y115" i="2" s="1"/>
  <c r="Y116" i="2" s="1"/>
  <c r="Y117" i="2" s="1"/>
  <c r="Y118" i="2" s="1"/>
  <c r="Y119" i="2" s="1"/>
  <c r="Y120" i="2" s="1"/>
  <c r="Y121" i="2" s="1"/>
  <c r="Y122" i="2" s="1"/>
  <c r="Y123" i="2" s="1"/>
  <c r="Y124" i="2" s="1"/>
  <c r="Y125" i="2" s="1"/>
  <c r="Y126" i="2" s="1"/>
  <c r="Y127" i="2" s="1"/>
  <c r="Y128" i="2" s="1"/>
  <c r="Y129" i="2" s="1"/>
  <c r="Y130" i="2" s="1"/>
  <c r="Y131" i="2" s="1"/>
  <c r="Y132" i="2" s="1"/>
  <c r="Y133" i="2" s="1"/>
  <c r="Y134" i="2" s="1"/>
  <c r="Y135" i="2" s="1"/>
  <c r="Y136" i="2" s="1"/>
  <c r="Y137" i="2" s="1"/>
  <c r="Y138" i="2" s="1"/>
  <c r="Y139" i="2" s="1"/>
  <c r="Y140" i="2" s="1"/>
  <c r="Y141" i="2" s="1"/>
  <c r="Y142" i="2" s="1"/>
  <c r="Y143" i="2" s="1"/>
  <c r="Y144" i="2" s="1"/>
  <c r="Y145" i="2" s="1"/>
  <c r="Y146" i="2" s="1"/>
  <c r="Y147" i="2" s="1"/>
  <c r="Y148" i="2" s="1"/>
  <c r="Y149" i="2" s="1"/>
  <c r="Y150" i="2" s="1"/>
  <c r="Y151" i="2" s="1"/>
  <c r="Y152" i="2" s="1"/>
  <c r="Y153" i="2" s="1"/>
  <c r="Y154" i="2" s="1"/>
  <c r="Y155" i="2" s="1"/>
  <c r="Y156" i="2" s="1"/>
  <c r="Y157" i="2" s="1"/>
  <c r="Y158" i="2" s="1"/>
  <c r="Y159" i="2" s="1"/>
  <c r="Y160" i="2" s="1"/>
  <c r="Y161" i="2" s="1"/>
  <c r="Y162" i="2" s="1"/>
  <c r="Y163" i="2" s="1"/>
  <c r="Y164" i="2" s="1"/>
  <c r="Y165" i="2" s="1"/>
  <c r="Y166" i="2" s="1"/>
  <c r="Y167" i="2" s="1"/>
  <c r="Y168" i="2" s="1"/>
  <c r="Y169" i="2" s="1"/>
  <c r="Y170" i="2" s="1"/>
  <c r="Y171" i="2" s="1"/>
  <c r="Y172" i="2" s="1"/>
  <c r="Y173" i="2" s="1"/>
  <c r="Y174" i="2" s="1"/>
  <c r="Y175" i="2" s="1"/>
  <c r="Y176" i="2" s="1"/>
  <c r="Y177" i="2" s="1"/>
  <c r="Y178" i="2" s="1"/>
  <c r="Y179" i="2" s="1"/>
  <c r="Y180" i="2" s="1"/>
  <c r="Y181" i="2" s="1"/>
  <c r="Y182" i="2" s="1"/>
  <c r="Y183" i="2" s="1"/>
  <c r="Y184" i="2" s="1"/>
  <c r="Y185" i="2" s="1"/>
  <c r="Y186" i="2" s="1"/>
  <c r="Y187" i="2" s="1"/>
  <c r="Y188" i="2" s="1"/>
  <c r="Y189" i="2" s="1"/>
  <c r="Y190" i="2" s="1"/>
  <c r="Y191" i="2" s="1"/>
  <c r="Y192" i="2" s="1"/>
  <c r="Y193" i="2" s="1"/>
  <c r="Y194" i="2" s="1"/>
  <c r="Y195" i="2" s="1"/>
  <c r="Y196" i="2" s="1"/>
  <c r="Y197" i="2" s="1"/>
  <c r="Y198" i="2" s="1"/>
  <c r="Y199" i="2" s="1"/>
  <c r="Y200" i="2" s="1"/>
  <c r="Y201" i="2" s="1"/>
  <c r="Y202" i="2" s="1"/>
  <c r="Y203" i="2" s="1"/>
  <c r="Y204" i="2" s="1"/>
  <c r="Y205" i="2" s="1"/>
  <c r="Y206" i="2" s="1"/>
  <c r="Y207" i="2" s="1"/>
  <c r="Y208" i="2" s="1"/>
  <c r="Y209" i="2" s="1"/>
  <c r="Y210" i="2" s="1"/>
  <c r="Y211" i="2" s="1"/>
  <c r="Y212" i="2" s="1"/>
  <c r="Y213" i="2" s="1"/>
  <c r="Y214" i="2" s="1"/>
  <c r="Y215" i="2" s="1"/>
  <c r="Y216" i="2" s="1"/>
  <c r="Y217" i="2" s="1"/>
  <c r="Y218" i="2" s="1"/>
  <c r="Y219" i="2" s="1"/>
  <c r="Y220" i="2" s="1"/>
  <c r="Y221" i="2" s="1"/>
  <c r="Y222" i="2" s="1"/>
  <c r="Y223" i="2" s="1"/>
  <c r="Y224" i="2" s="1"/>
  <c r="Y225" i="2" s="1"/>
  <c r="Y226" i="2" s="1"/>
  <c r="Y227" i="2" s="1"/>
  <c r="Y228" i="2" s="1"/>
  <c r="Y229" i="2" s="1"/>
  <c r="Y230" i="2" s="1"/>
  <c r="Y231" i="2" s="1"/>
  <c r="Y232" i="2" s="1"/>
  <c r="Y233" i="2" s="1"/>
  <c r="Y234" i="2" s="1"/>
  <c r="Y235" i="2" s="1"/>
  <c r="Y236" i="2" s="1"/>
  <c r="Y237" i="2" s="1"/>
  <c r="Y238" i="2" s="1"/>
  <c r="Y239" i="2" s="1"/>
  <c r="Y240" i="2" s="1"/>
  <c r="Y241" i="2" s="1"/>
  <c r="Y242" i="2" s="1"/>
  <c r="Y243" i="2" s="1"/>
  <c r="Y244" i="2" s="1"/>
  <c r="Y245" i="2" s="1"/>
  <c r="Y246" i="2" s="1"/>
  <c r="Y247" i="2" s="1"/>
  <c r="Y248" i="2" s="1"/>
  <c r="Y249" i="2" s="1"/>
  <c r="Y250" i="2" s="1"/>
  <c r="Y251" i="2" s="1"/>
  <c r="Y252" i="2" s="1"/>
  <c r="Y253" i="2" s="1"/>
  <c r="Y254" i="2" s="1"/>
  <c r="Y255" i="2" s="1"/>
  <c r="Y256" i="2" s="1"/>
  <c r="Y257" i="2" s="1"/>
  <c r="Y258" i="2" s="1"/>
  <c r="Y259" i="2" s="1"/>
  <c r="Y260" i="2" s="1"/>
  <c r="Y261" i="2" s="1"/>
  <c r="Y262" i="2" s="1"/>
  <c r="Y263" i="2" s="1"/>
  <c r="Y264" i="2" s="1"/>
  <c r="Y265" i="2" s="1"/>
  <c r="Y266" i="2" s="1"/>
  <c r="Y267" i="2" s="1"/>
  <c r="Y268" i="2" s="1"/>
  <c r="Y269" i="2" s="1"/>
  <c r="Y270" i="2" s="1"/>
  <c r="Y271" i="2" s="1"/>
  <c r="Y272" i="2" s="1"/>
  <c r="Y273" i="2" s="1"/>
  <c r="Y274" i="2" s="1"/>
  <c r="Y275" i="2" s="1"/>
  <c r="Y276" i="2" s="1"/>
  <c r="Y277" i="2" s="1"/>
  <c r="Y278" i="2" s="1"/>
  <c r="Y279" i="2" s="1"/>
  <c r="Y280" i="2" s="1"/>
  <c r="Y281" i="2" s="1"/>
  <c r="Y282" i="2" s="1"/>
  <c r="Y283" i="2" s="1"/>
  <c r="Y284" i="2" s="1"/>
  <c r="Y285" i="2" s="1"/>
  <c r="AB5" i="2" s="1"/>
  <c r="AB37" i="2" l="1"/>
  <c r="AB172" i="2"/>
  <c r="AB61" i="2"/>
  <c r="AB46" i="2"/>
  <c r="AB273" i="2"/>
  <c r="AB60" i="2"/>
  <c r="AB195" i="2"/>
  <c r="AB190" i="2"/>
  <c r="AB214" i="2"/>
  <c r="AB19" i="2"/>
  <c r="AB284" i="2"/>
  <c r="AB43" i="2"/>
  <c r="AB209" i="2"/>
  <c r="AB130" i="2"/>
  <c r="AB249" i="2"/>
  <c r="AB225" i="2"/>
  <c r="AB125" i="2"/>
  <c r="AB80" i="2"/>
  <c r="AB166" i="2"/>
  <c r="AB262" i="2"/>
  <c r="AB278" i="2"/>
  <c r="AB135" i="2"/>
  <c r="AB73" i="2"/>
  <c r="AB77" i="2"/>
  <c r="AB68" i="2"/>
  <c r="AB149" i="2"/>
  <c r="AB30" i="2"/>
  <c r="AB234" i="2"/>
  <c r="AB45" i="2"/>
  <c r="AB88" i="2"/>
  <c r="AB26" i="2"/>
  <c r="AB265" i="2"/>
  <c r="AB131" i="2"/>
  <c r="AB147" i="2"/>
  <c r="AB150" i="2"/>
  <c r="AB104" i="2"/>
  <c r="AB111" i="2"/>
  <c r="AB63" i="2"/>
  <c r="AB84" i="2"/>
  <c r="AB32" i="2"/>
  <c r="AB242" i="2"/>
  <c r="AB186" i="2"/>
  <c r="AB48" i="2"/>
  <c r="AB91" i="2"/>
  <c r="AB238" i="2"/>
  <c r="AB140" i="2"/>
  <c r="AB95" i="2"/>
  <c r="AB29" i="2"/>
  <c r="AB203" i="2"/>
  <c r="AB207" i="2"/>
  <c r="AB105" i="2"/>
  <c r="AB99" i="2"/>
  <c r="AB101" i="2"/>
  <c r="AB216" i="2"/>
  <c r="AB81" i="2"/>
  <c r="AB198" i="2"/>
  <c r="AB235" i="2"/>
  <c r="AB174" i="2"/>
  <c r="AB280" i="2"/>
  <c r="AB36" i="2"/>
  <c r="AB42" i="2"/>
  <c r="AB257" i="2"/>
  <c r="AB212" i="2"/>
  <c r="AB200" i="2"/>
  <c r="AB33" i="2"/>
  <c r="AB248" i="2"/>
  <c r="AB114" i="2"/>
  <c r="AB165" i="2"/>
  <c r="AB226" i="2"/>
  <c r="AB62" i="2"/>
  <c r="AB74" i="2"/>
  <c r="AB254" i="2"/>
  <c r="AB277" i="2"/>
  <c r="AB138" i="2"/>
  <c r="AB196" i="2"/>
  <c r="AB270" i="2"/>
  <c r="AB169" i="2"/>
  <c r="AB41" i="2"/>
  <c r="AB199" i="2"/>
  <c r="AB44" i="2"/>
  <c r="AB152" i="2"/>
  <c r="AB100" i="2"/>
  <c r="AB35" i="2"/>
  <c r="AB258" i="2"/>
  <c r="AB151" i="2"/>
  <c r="AB202" i="2"/>
  <c r="AB123" i="2"/>
  <c r="AB181" i="2"/>
  <c r="AB134" i="2"/>
  <c r="AB107" i="2"/>
  <c r="AB25" i="2"/>
  <c r="AB148" i="2"/>
  <c r="AB163" i="2"/>
  <c r="AB128" i="2"/>
  <c r="AB269" i="2"/>
  <c r="AB210" i="2"/>
  <c r="AB136" i="2"/>
  <c r="AB103" i="2"/>
  <c r="AB246" i="2"/>
  <c r="AB154" i="2"/>
  <c r="AB109" i="2"/>
  <c r="AB127" i="2"/>
  <c r="AB92" i="2"/>
  <c r="AB180" i="2"/>
  <c r="AB245" i="2"/>
  <c r="AB40" i="2"/>
  <c r="AB15" i="2"/>
  <c r="AB22" i="2"/>
  <c r="AB7" i="2"/>
  <c r="AB6" i="2"/>
  <c r="AB10" i="2"/>
  <c r="AB13" i="2"/>
  <c r="AB9" i="2"/>
  <c r="AB11" i="2"/>
  <c r="AB8" i="2"/>
  <c r="AB14" i="2"/>
  <c r="AB12" i="2"/>
  <c r="AB16" i="2"/>
  <c r="AB143" i="2"/>
  <c r="AB286" i="2"/>
  <c r="AB279" i="2"/>
  <c r="AB253" i="2"/>
  <c r="AB47" i="2"/>
  <c r="AB283" i="2"/>
  <c r="AB69" i="2"/>
  <c r="AB108" i="2"/>
  <c r="AB208" i="2"/>
  <c r="AB222" i="2"/>
  <c r="AB20" i="2"/>
  <c r="AB66" i="2"/>
  <c r="AB192" i="2"/>
  <c r="AB126" i="2"/>
  <c r="AB218" i="2"/>
  <c r="AB39" i="2"/>
  <c r="AB118" i="2"/>
  <c r="AB141" i="2"/>
  <c r="AB247" i="2"/>
  <c r="AB213" i="2"/>
  <c r="AB115" i="2"/>
  <c r="AB197" i="2"/>
  <c r="AB276" i="2"/>
  <c r="AB223" i="2"/>
  <c r="AB178" i="2"/>
  <c r="AB236" i="2"/>
  <c r="AB50" i="2"/>
  <c r="AB72" i="2"/>
  <c r="AB274" i="2"/>
  <c r="AB215" i="2"/>
  <c r="AB263" i="2"/>
  <c r="AB250" i="2"/>
  <c r="AB145" i="2"/>
  <c r="AB167" i="2"/>
  <c r="AB173" i="2"/>
  <c r="AB67" i="2"/>
  <c r="AB56" i="2"/>
  <c r="AB112" i="2"/>
  <c r="AB27" i="2"/>
  <c r="AB189" i="2"/>
  <c r="AB221" i="2"/>
  <c r="AB204" i="2"/>
  <c r="AB89" i="2"/>
  <c r="AB133" i="2"/>
  <c r="AB113" i="2"/>
  <c r="AB119" i="2"/>
  <c r="AB121" i="2"/>
  <c r="AB142" i="2"/>
  <c r="AB229" i="2"/>
  <c r="AB264" i="2"/>
  <c r="AB194" i="2"/>
  <c r="AB76" i="2"/>
  <c r="AB144" i="2"/>
  <c r="AB34" i="2"/>
  <c r="AB116" i="2"/>
  <c r="AB224" i="2"/>
  <c r="AB139" i="2"/>
  <c r="AB87" i="2"/>
  <c r="AB205" i="2"/>
  <c r="AB261" i="2"/>
  <c r="AB117" i="2"/>
  <c r="AB182" i="2"/>
  <c r="AB255" i="2"/>
  <c r="AB64" i="2"/>
  <c r="AB260" i="2"/>
  <c r="AB206" i="2"/>
  <c r="AB156" i="2"/>
  <c r="AB241" i="2"/>
  <c r="AB256" i="2"/>
  <c r="AB275" i="2"/>
  <c r="AB17" i="2"/>
  <c r="AB51" i="2"/>
  <c r="AB281" i="2"/>
  <c r="AB83" i="2"/>
  <c r="AB175" i="2"/>
  <c r="AB252" i="2"/>
  <c r="AB268" i="2"/>
  <c r="AB82" i="2"/>
  <c r="AB168" i="2"/>
  <c r="AB54" i="2"/>
  <c r="AB184" i="2"/>
  <c r="AB124" i="2"/>
  <c r="AB159" i="2"/>
  <c r="AB129" i="2"/>
  <c r="AB102" i="2"/>
  <c r="AB191" i="2"/>
  <c r="AB137" i="2"/>
  <c r="AB239" i="2"/>
  <c r="AB146" i="2"/>
  <c r="AB86" i="2"/>
  <c r="AB160" i="2"/>
  <c r="AB97" i="2"/>
  <c r="AB285" i="2"/>
  <c r="AB31" i="2"/>
  <c r="AB157" i="2"/>
  <c r="AB193" i="2"/>
  <c r="AB271" i="2"/>
  <c r="AB240" i="2"/>
  <c r="AB85" i="2"/>
  <c r="AB23" i="2"/>
  <c r="AB90" i="2"/>
  <c r="AB243" i="2"/>
  <c r="AB272" i="2"/>
  <c r="AB227" i="2"/>
  <c r="AB53" i="2"/>
  <c r="AB188" i="2"/>
  <c r="AB171" i="2"/>
  <c r="AB93" i="2"/>
  <c r="AB176" i="2"/>
  <c r="AB201" i="2"/>
  <c r="AB185" i="2"/>
  <c r="AB219" i="2"/>
  <c r="AB282" i="2"/>
  <c r="AB96" i="2"/>
  <c r="AB177" i="2"/>
  <c r="AB49" i="2"/>
  <c r="AB259" i="2"/>
  <c r="AB237" i="2"/>
  <c r="AB71" i="2"/>
  <c r="AB28" i="2"/>
  <c r="AB183" i="2"/>
  <c r="AB251" i="2"/>
  <c r="AB110" i="2"/>
  <c r="AB24" i="2"/>
  <c r="AB153" i="2"/>
  <c r="AB120" i="2"/>
  <c r="AB233" i="2"/>
  <c r="AB132" i="2"/>
  <c r="AB52" i="2"/>
  <c r="AB228" i="2"/>
  <c r="AB98" i="2"/>
  <c r="AB79" i="2"/>
  <c r="AB158" i="2"/>
  <c r="AB75" i="2"/>
  <c r="AB59" i="2"/>
  <c r="AB179" i="2"/>
  <c r="AB21" i="2"/>
  <c r="AB106" i="2"/>
  <c r="AB187" i="2"/>
  <c r="AB230" i="2"/>
  <c r="AB94" i="2"/>
  <c r="AB231" i="2"/>
  <c r="AB18" i="2"/>
  <c r="AB217" i="2"/>
  <c r="AB58" i="2"/>
  <c r="AB267" i="2"/>
  <c r="AB211" i="2"/>
  <c r="AB38" i="2"/>
  <c r="AB266" i="2"/>
  <c r="AB65" i="2"/>
  <c r="AB170" i="2"/>
  <c r="AB161" i="2"/>
  <c r="AB122" i="2"/>
  <c r="AB155" i="2"/>
  <c r="AB220" i="2"/>
  <c r="AB55" i="2"/>
  <c r="AB162" i="2"/>
  <c r="AB164" i="2"/>
  <c r="AB244" i="2"/>
  <c r="AB232" i="2"/>
  <c r="AB70" i="2"/>
  <c r="AB78" i="2"/>
  <c r="AB57" i="2"/>
  <c r="AA5" i="2" l="1"/>
</calcChain>
</file>

<file path=xl/sharedStrings.xml><?xml version="1.0" encoding="utf-8"?>
<sst xmlns="http://schemas.openxmlformats.org/spreadsheetml/2006/main" count="1134" uniqueCount="308">
  <si>
    <t>Capitation/Non Pay Budget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</si>
  <si>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</si>
  <si>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</si>
  <si>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</si>
  <si>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</si>
  <si>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</si>
  <si>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</si>
  <si>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</si>
  <si>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>Book Rental Scheme Grant</t>
  </si>
  <si>
    <t>Special Subject Grant</t>
  </si>
  <si>
    <t>JCSP Grant</t>
  </si>
  <si>
    <t>Transition Year Grant</t>
  </si>
  <si>
    <t>Leaving Certificate Applied Grant</t>
  </si>
  <si>
    <t>Grant for Traveller Students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</si>
  <si>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</si>
  <si>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</si>
  <si>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</si>
  <si>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</si>
  <si>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</si>
  <si>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</si>
  <si>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</si>
  <si>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Other Non Capital DES Grants Income</t>
  </si>
  <si>
    <t>Scoileanna Lan Ghaeilge Grant</t>
  </si>
  <si>
    <t>Standardised Testing Grant</t>
  </si>
  <si>
    <t>July Provision Grant</t>
  </si>
  <si>
    <t>Bus Escort Grant</t>
  </si>
  <si>
    <t>Department of Children and Youth Affairs Income</t>
  </si>
  <si>
    <t>DEASP School Meals Grant</t>
  </si>
  <si>
    <t>Erasmus Income</t>
  </si>
  <si>
    <t>HSE Funding</t>
  </si>
  <si>
    <t>Education Fees (Fee paying schools)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</si>
  <si>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</si>
  <si>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</si>
  <si>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</si>
  <si>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</si>
  <si>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</si>
  <si>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</si>
  <si>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</si>
  <si>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</si>
  <si>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</si>
  <si>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</si>
  <si>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</si>
  <si>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</si>
  <si>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</si>
  <si>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</si>
  <si>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</si>
  <si>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</si>
  <si>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</si>
  <si>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</si>
  <si>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</si>
  <si>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</si>
  <si>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</si>
  <si>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</si>
  <si>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Reimbursable Income</t>
  </si>
  <si>
    <t>Other School Generated Income</t>
  </si>
  <si>
    <t>School Arts and Crafts Income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</si>
  <si>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</si>
  <si>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</si>
  <si>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</si>
  <si>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</si>
  <si>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</si>
  <si>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Income from Parents Association</t>
  </si>
  <si>
    <t>Insurance Claim Income</t>
  </si>
  <si>
    <t>Bank Interest Received</t>
  </si>
  <si>
    <t>Amortisation of Grants</t>
  </si>
  <si>
    <t>Other Income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</si>
  <si>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</si>
  <si>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</si>
  <si>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</si>
  <si>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</si>
  <si>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</si>
  <si>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</si>
  <si>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</si>
  <si>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</si>
  <si>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</si>
  <si>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</si>
  <si>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After School Study/Club Salaries Expense</t>
  </si>
  <si>
    <t>July Provision Expense</t>
  </si>
  <si>
    <t>Bus Escort Salary Expense</t>
  </si>
  <si>
    <t>Teaching Aids Expense</t>
  </si>
  <si>
    <t>Religion/Ethos Expense</t>
  </si>
  <si>
    <t>Art Expense</t>
  </si>
  <si>
    <t>Home Economics Expense</t>
  </si>
  <si>
    <t>Science Expense</t>
  </si>
  <si>
    <t>Non Capital Computers / ICT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</si>
  <si>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</si>
  <si>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</si>
  <si>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</si>
  <si>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</si>
  <si>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</si>
  <si>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</si>
  <si>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</si>
  <si>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</si>
  <si>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</si>
  <si>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</si>
  <si>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</si>
  <si>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</si>
  <si>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</si>
  <si>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</si>
  <si>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</si>
  <si>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</si>
  <si>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</si>
  <si>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</si>
  <si>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</si>
  <si>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</si>
  <si>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</si>
  <si>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</si>
  <si>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</si>
  <si>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</si>
  <si>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</si>
  <si>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</si>
  <si>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</si>
  <si>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Educational Expense</t>
  </si>
  <si>
    <t>Department of Children and Youth Affairs Activities Expense</t>
  </si>
  <si>
    <t>DEASP Grants - School Meals Grant Expense</t>
  </si>
  <si>
    <t>Erasmus Expense</t>
  </si>
  <si>
    <t>Other Non Capital DES Grants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</si>
  <si>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</si>
  <si>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</si>
  <si>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</si>
  <si>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</si>
  <si>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</si>
  <si>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</si>
  <si>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</si>
  <si>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</si>
  <si>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</si>
  <si>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</si>
  <si>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Other Educational Wages Expense</t>
  </si>
  <si>
    <t>Pre-School Expense</t>
  </si>
  <si>
    <t>Caretaker Wages Expense</t>
  </si>
  <si>
    <t>Caretaker Sports Complex Wages Expense</t>
  </si>
  <si>
    <t>Caretaker Pension Expense</t>
  </si>
  <si>
    <t>Cleaners Wages Expense</t>
  </si>
  <si>
    <t>Cleaners' Pension Expense</t>
  </si>
  <si>
    <t>Contract Cleaners Expense</t>
  </si>
  <si>
    <t>Cleaning Materials Expense</t>
  </si>
  <si>
    <t>Repairs to Buildings and Grounds Expense</t>
  </si>
  <si>
    <t>Minor Works Grant (Non Capital) Expense</t>
  </si>
  <si>
    <t>Repairs to Furniture, Fittings and Equipment Expense</t>
  </si>
  <si>
    <t>Security Expense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</si>
  <si>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</si>
  <si>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</si>
  <si>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</si>
  <si>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</si>
  <si>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</si>
  <si>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Water Rates and Refuse Expense</t>
  </si>
  <si>
    <t>Licence Fee to Patron/Trustee Expense</t>
  </si>
  <si>
    <t>Repairs to Sports Complex</t>
  </si>
  <si>
    <t>Other Repairs and Maintenance Expense</t>
  </si>
  <si>
    <t>Clerical Officers/Secretarial Wages Expense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</si>
  <si>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</si>
  <si>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</si>
  <si>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</si>
  <si>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</si>
  <si>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</si>
  <si>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</si>
  <si>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</si>
  <si>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</si>
  <si>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</si>
  <si>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</si>
  <si>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</si>
  <si>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</si>
  <si>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</si>
  <si>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</si>
  <si>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</si>
  <si>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</si>
  <si>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</si>
  <si>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</si>
  <si>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</si>
  <si>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</si>
  <si>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</si>
  <si>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</si>
  <si>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Canteen Expense</t>
  </si>
  <si>
    <t>Other Administration Expenses</t>
  </si>
  <si>
    <t>Leasing Expenses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</si>
  <si>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</si>
  <si>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</si>
  <si>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</si>
  <si>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</si>
  <si>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</si>
  <si>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</si>
  <si>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</si>
  <si>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Annual Depreciation: Fixtures, Fittings and Equipment</t>
  </si>
  <si>
    <t>Annual Depreciation: Motor Vehicles</t>
  </si>
  <si>
    <t>Annual Depreciation: Computer Equipment</t>
  </si>
  <si>
    <t>Annual Depreciation: Other</t>
  </si>
  <si>
    <t>Capital: Land and Buildings</t>
  </si>
  <si>
    <t>Accumulated Depreciation: Land and Buildings</t>
  </si>
  <si>
    <t>Capital: Fixtures, Fittings and Equipment</t>
  </si>
  <si>
    <t>Accumulated Depreciation: Fixtures, Fittings and Equipment</t>
  </si>
  <si>
    <t>Capital: Motor Vehicles</t>
  </si>
  <si>
    <t>Accumulated Depreciation: Motor Vehicles</t>
  </si>
  <si>
    <t>Capital: Computer Equipment</t>
  </si>
  <si>
    <t>Accumulated Depreciation: Computer Equipment</t>
  </si>
  <si>
    <t>Capital: Other</t>
  </si>
  <si>
    <t>Accumulated Depreciation Other</t>
  </si>
  <si>
    <t>Sales Ledger Control</t>
  </si>
  <si>
    <t>Stock</t>
  </si>
  <si>
    <t>Prepayments</t>
  </si>
  <si>
    <t>Grants Due</t>
  </si>
  <si>
    <t>Current Account 1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</si>
  <si>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</si>
  <si>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</si>
  <si>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</si>
  <si>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</si>
  <si>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</si>
  <si>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</si>
  <si>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</si>
  <si>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</si>
  <si>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</si>
  <si>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</si>
  <si>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School Income Received in Advance</t>
  </si>
  <si>
    <t>Grants Received in Advance</t>
  </si>
  <si>
    <t>Book Grant Received in Advance</t>
  </si>
  <si>
    <t>DEIS Grant Received in Advance</t>
  </si>
  <si>
    <t>Book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</si>
  <si>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</si>
  <si>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</si>
  <si>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</si>
  <si>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</si>
  <si>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</si>
  <si>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</si>
  <si>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</si>
  <si>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</si>
  <si>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Net Wages Control Account</t>
  </si>
  <si>
    <t>Union Fees Control Account</t>
  </si>
  <si>
    <t>Single Public Service Pension Scheme Control Account</t>
  </si>
  <si>
    <t>ASC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</si>
  <si>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</si>
  <si>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</si>
  <si>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</si>
  <si>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</si>
  <si>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</si>
  <si>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</si>
  <si>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>Accruals</t>
  </si>
  <si>
    <t xml:space="preserve">Long Term Loan </t>
  </si>
  <si>
    <t>Retained Surplus</t>
  </si>
  <si>
    <t>Surplus Brought Forward</t>
  </si>
  <si>
    <t>DES Capital Building Grant Income</t>
  </si>
  <si>
    <t>Capital Building Fundraising Income</t>
  </si>
  <si>
    <t>Parents Contribution to Capital Projects Income</t>
  </si>
  <si>
    <t>Patron/Trustee Contribution to Fixed Asset Income</t>
  </si>
  <si>
    <t>Other State Capital Income</t>
  </si>
  <si>
    <t>Accumulated Amortisation of Capital Building Income</t>
  </si>
  <si>
    <t>DES Equipment Grants Income</t>
  </si>
  <si>
    <t>ICT Grant Capital Income</t>
  </si>
  <si>
    <t>Accumulated Amortisation of Capital Equipment Income</t>
  </si>
  <si>
    <t>Accumulated Amortisation of ICT Grant Capital Income</t>
  </si>
  <si>
    <t>DES Capital Building Grant Expense</t>
  </si>
  <si>
    <t>Capital Building Fund Raising Expense</t>
  </si>
  <si>
    <t>Parents Contribution to Capital Project Expense</t>
  </si>
  <si>
    <t>Patron/Trustee Contribution to Fixed Asset Expense</t>
  </si>
  <si>
    <t>Other State Capital Expense</t>
  </si>
  <si>
    <t>Building Fund Account</t>
  </si>
  <si>
    <t>Income</t>
  </si>
  <si>
    <t>Department of Education &amp; Skills Income</t>
  </si>
  <si>
    <t>Other State Income</t>
  </si>
  <si>
    <t>School Generated Income</t>
  </si>
  <si>
    <t>Expenditure</t>
  </si>
  <si>
    <t>Education Salary</t>
  </si>
  <si>
    <t>Education Other Expenditure</t>
  </si>
  <si>
    <t>Repairs, Maintenance &amp; Establishment</t>
  </si>
  <si>
    <t>Administration</t>
  </si>
  <si>
    <t>Financial</t>
  </si>
  <si>
    <t>Depreciation</t>
  </si>
  <si>
    <t>Fixed Asset</t>
  </si>
  <si>
    <t>Current Asset</t>
  </si>
  <si>
    <t>Debtors &amp; Prepayments</t>
  </si>
  <si>
    <t xml:space="preserve">Bank </t>
  </si>
  <si>
    <t>Current Liability</t>
  </si>
  <si>
    <t>Creditors</t>
  </si>
  <si>
    <t xml:space="preserve">Long Term Liabilities </t>
  </si>
  <si>
    <t>Capital &amp; Reserves</t>
  </si>
  <si>
    <t>Retained Profit</t>
  </si>
  <si>
    <t>Contribution Fixed Assets</t>
  </si>
  <si>
    <t xml:space="preserve">FSSU - Chart of Accounts </t>
  </si>
  <si>
    <t>Nominal Code</t>
  </si>
  <si>
    <t xml:space="preserve">Description </t>
  </si>
  <si>
    <t>Type</t>
  </si>
  <si>
    <t xml:space="preserve">Category </t>
  </si>
  <si>
    <t>COVID Aide Grant</t>
  </si>
  <si>
    <t>COVID Minor Works Grant-Non Capital</t>
  </si>
  <si>
    <t>COVID Capitation PPE Grant</t>
  </si>
  <si>
    <t>COVID Enhanced Supervision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</si>
  <si>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</si>
  <si>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</si>
  <si>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</si>
  <si>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</si>
  <si>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</si>
  <si>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>COVID Replacement Bus Escort Hours Expense</t>
  </si>
  <si>
    <t>COVID Replacement Caretaker Hours Expense</t>
  </si>
  <si>
    <t>COVID Replacement Cleaner Hours Expense</t>
  </si>
  <si>
    <t>COVID Minor Works Grant (Non Capital) Expense</t>
  </si>
  <si>
    <t>COVID Capitation for PPE Grant Expense</t>
  </si>
  <si>
    <t>COVID Capitation for Cleaning Wages Expense</t>
  </si>
  <si>
    <t>COVID Capitation for Cleaning Non Wages Expense</t>
  </si>
  <si>
    <t>COVID Replacement Secretary Hours Expense</t>
  </si>
  <si>
    <t xml:space="preserve">COVID Minor Works Grant Unspent 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</si>
  <si>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</si>
  <si>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</si>
  <si>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</si>
  <si>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</si>
  <si>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</si>
  <si>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COVID Aide Grant Wages Expense</t>
  </si>
  <si>
    <t>COVID Enhanced Supervision Grant Wages Expense</t>
  </si>
  <si>
    <t>COA_SEARCH</t>
  </si>
  <si>
    <t>Other State Funding</t>
  </si>
  <si>
    <t>Temporary Accommodation Grant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</si>
</sst>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F66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4" fillId="2" borderId="8" xfId="0" applyFont="1" applyFill="1" applyBorder="1"/>
    <xf numFmtId="0" fontId="4" fillId="2" borderId="4" xfId="0" applyFont="1" applyFill="1" applyBorder="1"/>
    <xf numFmtId="0" fontId="4" fillId="2" borderId="9" xfId="0" applyFont="1" applyFill="1" applyBorder="1"/>
    <xf numFmtId="0" fontId="4" fillId="2" borderId="7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0" fillId="3" borderId="0" xfId="0" applyFill="1"/>
    <xf numFmtId="0" fontId="4" fillId="3" borderId="0" xfId="0" applyFont="1" applyFill="1"/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4" borderId="0" xfId="0" applyFont="1" applyFill="1"/>
    <xf numFmtId="164" fontId="4" fillId="5" borderId="15" xfId="0" applyNumberFormat="1" applyFont="1" applyFill="1" applyBorder="1" applyProtection="1">
      <protection hidden="1"/>
    </xf>
    <xf numFmtId="0" fontId="5" fillId="4" borderId="5" xfId="0" applyFont="1" applyFill="1" applyBorder="1"/>
    <xf numFmtId="1" fontId="4" fillId="5" borderId="5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286"/>
  <sheetViews>
    <sheetView tabSelected="1" zoomScaleNormal="100" workbookViewId="0">
      <selection activeCell="F2" sqref="F2"/>
    </sheetView>
  </sheetViews>
  <sheetFormatPr defaultColWidth="9.140625" defaultRowHeight="15" x14ac:dyDescent="0.25"/>
  <cols>
    <col min="1" max="1" width="11.42578125" style="9" customWidth="1"/>
    <col min="2" max="2" width="54.28515625" style="9" bestFit="1" customWidth="1"/>
    <col min="3" max="3" width="21.5703125" style="9" customWidth="1"/>
    <col min="4" max="4" width="39.85546875" style="9" bestFit="1" customWidth="1"/>
    <col min="5" max="5" width="3.140625" style="9" customWidth="1"/>
    <col min="6" max="6" width="61" style="9" customWidth="1"/>
    <col min="7" max="24" width="9.140625" style="9"/>
    <col min="25" max="25" width="9.140625" style="9" hidden="1" customWidth="1"/>
    <col min="26" max="26" width="55.7109375" style="9" hidden="1" customWidth="1"/>
    <col min="27" max="27" width="25.5703125" style="9" hidden="1" customWidth="1"/>
    <col min="28" max="28" width="9.140625" style="9" hidden="1" customWidth="1"/>
    <col min="29" max="16384" width="9.140625" style="9"/>
  </cols>
  <sheetData>
    <row r="1" spans="1:28" x14ac:dyDescent="0.25">
      <c r="A1" s="14" t="s">
        <v>276</v>
      </c>
      <c r="B1" s="14" t="s">
        <v>277</v>
      </c>
      <c r="C1" s="14" t="s">
        <v>278</v>
      </c>
      <c r="D1" s="14" t="s">
        <v>279</v>
      </c>
      <c r="F1" s="16" t="str">
        <f>B1</f>
        <v xml:space="preserve">Description </v>
      </c>
    </row>
    <row r="2" spans="1:28" ht="15.75" thickBot="1" x14ac:dyDescent="0.3">
      <c r="A2" s="15" t="str">
        <f>IFERROR(DGET($A$4:$D$285,A1,$F$1:$F$2),"")</f>
        <v/>
      </c>
      <c r="B2" s="15" t="str">
        <f t="shared" ref="B2:D2" si="0">IFERROR(DGET($A$4:$D$285,B1,$F$1:$F$2),"")</f>
        <v/>
      </c>
      <c r="C2" s="15" t="str">
        <f t="shared" si="0"/>
        <v/>
      </c>
      <c r="D2" s="15" t="str">
        <f t="shared" si="0"/>
        <v/>
      </c>
      <c r="F2" s="17"/>
    </row>
    <row r="3" spans="1:28" ht="15.75" thickBot="1" x14ac:dyDescent="0.3">
      <c r="A3" s="18" t="s">
        <v>275</v>
      </c>
      <c r="B3" s="19"/>
      <c r="C3" s="19"/>
      <c r="D3" s="20"/>
    </row>
    <row r="4" spans="1:28" ht="29.25" thickBot="1" x14ac:dyDescent="0.3">
      <c r="A4" s="11" t="s">
        <v>276</v>
      </c>
      <c r="B4" s="11" t="s">
        <v>277</v>
      </c>
      <c r="C4" s="12" t="s">
        <v>278</v>
      </c>
      <c r="D4" s="13" t="s">
        <v>279</v>
      </c>
      <c r="AB4" s="9" t="s">
        <v>305</v>
      </c>
    </row>
    <row r="5" spans="1:28" x14ac:dyDescent="0.25">
      <c r="A5" s="2">
        <v>3010</v>
      </c>
      <c r="B5" s="4" t="s">
        <v>0</v>
      </c>
      <c r="C5" s="5" t="s">
        <v>254</v>
      </c>
      <c r="D5" s="6" t="s">
        <v>255</v>
      </c>
      <c r="Y5" s="9">
        <f>IF(ISNUMBER(SEARCH($F$2,B5)),MAX($Y$4:Y4)+1,0)</f>
        <v>1</v>
      </c>
      <c r="Z5" s="9" t="s">
        <v>0</v>
      </c>
      <c r="AA5" s="9" t="str">
        <f ca="1">OFFSET($AB$5,,,COUNTIF($AB$5:$AB$285,"?*"))</f>
        <v>Capitation/Non Pay Budget</v>
      </c>
      <c r="AB5" s="9" t="str">
        <f>IFERROR(VLOOKUP(ROWS($AB$5:AB5),$Y$5:$Z$285,2,0),"")</f>
        <v>Capitation/Non Pay Budget</v>
      </c>
    </row>
    <row r="6" spans="1:28" x14ac:dyDescent="0.25">
      <c r="A6" s="2">
        <v>3020</v>
      </c>
      <c r="B6" s="4" t="s">
        <v>1</v>
      </c>
      <c r="C6" s="5" t="s">
        <v>254</v>
      </c>
      <c r="D6" s="6" t="s">
        <v>255</v>
      </c>
      <c r="Y6" s="9">
        <f>IF(ISNUMBER(SEARCH($F$2,B6)),MAX($Y$4:Y5)+1,0)</f>
        <v>2</v>
      </c>
      <c r="Z6" s="9" t="s">
        <v>1</v>
      </c>
      <c r="AB6" s="9" t="str">
        <f>IFERROR(VLOOKUP(ROWS($AB$5:AB6),$Y$5:$Z$285,2,0),"")</f>
        <v>DEIS Grant</v>
      </c>
    </row>
    <row r="7" spans="1:28" x14ac:dyDescent="0.25">
      <c r="A7" s="2">
        <v>3030</v>
      </c>
      <c r="B7" s="4" t="s">
        <v>2</v>
      </c>
      <c r="C7" s="5" t="s">
        <v>254</v>
      </c>
      <c r="D7" s="6" t="s">
        <v>255</v>
      </c>
      <c r="Y7" s="9">
        <f>IF(ISNUMBER(SEARCH($F$2,B7)),MAX($Y$4:Y6)+1,0)</f>
        <v>3</v>
      </c>
      <c r="Z7" s="9" t="s">
        <v>2</v>
      </c>
      <c r="AB7" s="9" t="str">
        <f>IFERROR(VLOOKUP(ROWS($AB$5:AB7),$Y$5:$Z$285,2,0),"")</f>
        <v>Non Teachers Pay Budget</v>
      </c>
    </row>
    <row r="8" spans="1:28" x14ac:dyDescent="0.25">
      <c r="A8" s="2">
        <v>3050</v>
      </c>
      <c r="B8" s="4" t="s">
        <v>3</v>
      </c>
      <c r="C8" s="5" t="s">
        <v>254</v>
      </c>
      <c r="D8" s="6" t="s">
        <v>255</v>
      </c>
      <c r="Y8" s="9">
        <f>IF(ISNUMBER(SEARCH($F$2,B8)),MAX($Y$4:Y7)+1,0)</f>
        <v>4</v>
      </c>
      <c r="Z8" s="9" t="s">
        <v>3</v>
      </c>
      <c r="AB8" s="9" t="str">
        <f>IFERROR(VLOOKUP(ROWS($AB$5:AB8),$Y$5:$Z$285,2,0),"")</f>
        <v>Ancillary/School Support Services Grant</v>
      </c>
    </row>
    <row r="9" spans="1:28" x14ac:dyDescent="0.25">
      <c r="A9" s="2">
        <v>3100</v>
      </c>
      <c r="B9" s="4" t="s">
        <v>4</v>
      </c>
      <c r="C9" s="5" t="s">
        <v>254</v>
      </c>
      <c r="D9" s="6" t="s">
        <v>255</v>
      </c>
      <c r="Y9" s="9">
        <f>IF(ISNUMBER(SEARCH($F$2,B9)),MAX($Y$4:Y8)+1,0)</f>
        <v>5</v>
      </c>
      <c r="Z9" s="9" t="s">
        <v>4</v>
      </c>
      <c r="AB9" s="9" t="str">
        <f>IFERROR(VLOOKUP(ROWS($AB$5:AB9),$Y$5:$Z$285,2,0),"")</f>
        <v>Secretarial Grant</v>
      </c>
    </row>
    <row r="10" spans="1:28" x14ac:dyDescent="0.25">
      <c r="A10" s="2">
        <v>3130</v>
      </c>
      <c r="B10" s="4" t="s">
        <v>5</v>
      </c>
      <c r="C10" s="5" t="s">
        <v>254</v>
      </c>
      <c r="D10" s="6" t="s">
        <v>255</v>
      </c>
      <c r="Y10" s="9">
        <f>IF(ISNUMBER(SEARCH($F$2,B10)),MAX($Y$4:Y9)+1,0)</f>
        <v>6</v>
      </c>
      <c r="Z10" s="9" t="s">
        <v>5</v>
      </c>
      <c r="AB10" s="9" t="str">
        <f>IFERROR(VLOOKUP(ROWS($AB$5:AB10),$Y$5:$Z$285,2,0),"")</f>
        <v>Caretaker Grant</v>
      </c>
    </row>
    <row r="11" spans="1:28" x14ac:dyDescent="0.25">
      <c r="A11" s="2">
        <v>3140</v>
      </c>
      <c r="B11" s="4" t="s">
        <v>6</v>
      </c>
      <c r="C11" s="5" t="s">
        <v>254</v>
      </c>
      <c r="D11" s="6" t="s">
        <v>255</v>
      </c>
      <c r="Y11" s="9">
        <f>IF(ISNUMBER(SEARCH($F$2,B11)),MAX($Y$4:Y10)+1,0)</f>
        <v>7</v>
      </c>
      <c r="Z11" s="9" t="s">
        <v>6</v>
      </c>
      <c r="AB11" s="9" t="str">
        <f>IFERROR(VLOOKUP(ROWS($AB$5:AB11),$Y$5:$Z$285,2,0),"")</f>
        <v>Special Education Equipment Grant</v>
      </c>
    </row>
    <row r="12" spans="1:28" x14ac:dyDescent="0.25">
      <c r="A12" s="2">
        <v>3150</v>
      </c>
      <c r="B12" s="4" t="s">
        <v>7</v>
      </c>
      <c r="C12" s="5" t="s">
        <v>254</v>
      </c>
      <c r="D12" s="6" t="s">
        <v>255</v>
      </c>
      <c r="Y12" s="9">
        <f>IF(ISNUMBER(SEARCH($F$2,B12)),MAX($Y$4:Y11)+1,0)</f>
        <v>8</v>
      </c>
      <c r="Z12" s="9" t="s">
        <v>7</v>
      </c>
      <c r="AB12" s="9" t="str">
        <f>IFERROR(VLOOKUP(ROWS($AB$5:AB12),$Y$5:$Z$285,2,0),"")</f>
        <v>Book Grant Income</v>
      </c>
    </row>
    <row r="13" spans="1:28" x14ac:dyDescent="0.25">
      <c r="A13" s="2">
        <v>3160</v>
      </c>
      <c r="B13" s="4" t="s">
        <v>8</v>
      </c>
      <c r="C13" s="5" t="s">
        <v>254</v>
      </c>
      <c r="D13" s="6" t="s">
        <v>255</v>
      </c>
      <c r="Y13" s="9">
        <f>IF(ISNUMBER(SEARCH($F$2,B13)),MAX($Y$4:Y12)+1,0)</f>
        <v>9</v>
      </c>
      <c r="Z13" s="9" t="s">
        <v>8</v>
      </c>
      <c r="AB13" s="9" t="str">
        <f>IFERROR(VLOOKUP(ROWS($AB$5:AB13),$Y$5:$Z$285,2,0),"")</f>
        <v>Book Rental Scheme Grant</v>
      </c>
    </row>
    <row r="14" spans="1:28" x14ac:dyDescent="0.25">
      <c r="A14" s="2">
        <v>3170</v>
      </c>
      <c r="B14" s="4" t="s">
        <v>9</v>
      </c>
      <c r="C14" s="5" t="s">
        <v>254</v>
      </c>
      <c r="D14" s="6" t="s">
        <v>255</v>
      </c>
      <c r="Y14" s="9">
        <f>IF(ISNUMBER(SEARCH($F$2,B14)),MAX($Y$4:Y13)+1,0)</f>
        <v>10</v>
      </c>
      <c r="Z14" s="9" t="s">
        <v>9</v>
      </c>
      <c r="AB14" s="9" t="str">
        <f>IFERROR(VLOOKUP(ROWS($AB$5:AB14),$Y$5:$Z$285,2,0),"")</f>
        <v>Special Subject Grant</v>
      </c>
    </row>
    <row r="15" spans="1:28" x14ac:dyDescent="0.25">
      <c r="A15" s="2">
        <v>3190</v>
      </c>
      <c r="B15" s="4" t="s">
        <v>10</v>
      </c>
      <c r="C15" s="5" t="s">
        <v>254</v>
      </c>
      <c r="D15" s="6" t="s">
        <v>255</v>
      </c>
      <c r="Y15" s="9">
        <f>IF(ISNUMBER(SEARCH($F$2,B15)),MAX($Y$4:Y14)+1,0)</f>
        <v>11</v>
      </c>
      <c r="Z15" s="9" t="s">
        <v>10</v>
      </c>
      <c r="AB15" s="9" t="str">
        <f>IFERROR(VLOOKUP(ROWS($AB$5:AB15),$Y$5:$Z$285,2,0),"")</f>
        <v>JCSP Grant</v>
      </c>
    </row>
    <row r="16" spans="1:28" x14ac:dyDescent="0.25">
      <c r="A16" s="2">
        <v>3200</v>
      </c>
      <c r="B16" s="4" t="s">
        <v>11</v>
      </c>
      <c r="C16" s="5" t="s">
        <v>254</v>
      </c>
      <c r="D16" s="6" t="s">
        <v>255</v>
      </c>
      <c r="Y16" s="9">
        <f>IF(ISNUMBER(SEARCH($F$2,B16)),MAX($Y$4:Y15)+1,0)</f>
        <v>12</v>
      </c>
      <c r="Z16" s="9" t="s">
        <v>11</v>
      </c>
      <c r="AB16" s="9" t="str">
        <f>IFERROR(VLOOKUP(ROWS($AB$5:AB16),$Y$5:$Z$285,2,0),"")</f>
        <v>Transition Year Grant</v>
      </c>
    </row>
    <row r="17" spans="1:28" x14ac:dyDescent="0.25">
      <c r="A17" s="2">
        <v>3210</v>
      </c>
      <c r="B17" s="4" t="s">
        <v>12</v>
      </c>
      <c r="C17" s="5" t="s">
        <v>254</v>
      </c>
      <c r="D17" s="6" t="s">
        <v>255</v>
      </c>
      <c r="Y17" s="9">
        <f>IF(ISNUMBER(SEARCH($F$2,B17)),MAX($Y$4:Y16)+1,0)</f>
        <v>13</v>
      </c>
      <c r="Z17" s="9" t="s">
        <v>12</v>
      </c>
      <c r="AB17" s="9" t="str">
        <f>IFERROR(VLOOKUP(ROWS($AB$5:AB17),$Y$5:$Z$285,2,0),"")</f>
        <v>Leaving Certificate Applied Grant</v>
      </c>
    </row>
    <row r="18" spans="1:28" x14ac:dyDescent="0.25">
      <c r="A18" s="2">
        <v>3220</v>
      </c>
      <c r="B18" s="4" t="s">
        <v>13</v>
      </c>
      <c r="C18" s="5" t="s">
        <v>254</v>
      </c>
      <c r="D18" s="6" t="s">
        <v>255</v>
      </c>
      <c r="Y18" s="9">
        <f>IF(ISNUMBER(SEARCH($F$2,B18)),MAX($Y$4:Y17)+1,0)</f>
        <v>14</v>
      </c>
      <c r="Z18" s="9" t="s">
        <v>13</v>
      </c>
      <c r="AB18" s="9" t="str">
        <f>IFERROR(VLOOKUP(ROWS($AB$5:AB18),$Y$5:$Z$285,2,0),"")</f>
        <v>Grant for Traveller Students</v>
      </c>
    </row>
    <row r="19" spans="1:28" x14ac:dyDescent="0.25">
      <c r="A19" s="2">
        <v>3230</v>
      </c>
      <c r="B19" s="4" t="s">
        <v>14</v>
      </c>
      <c r="C19" s="5" t="s">
        <v>254</v>
      </c>
      <c r="D19" s="6" t="s">
        <v>255</v>
      </c>
      <c r="Y19" s="9">
        <f>IF(ISNUMBER(SEARCH($F$2,B19)),MAX($Y$4:Y18)+1,0)</f>
        <v>15</v>
      </c>
      <c r="Z19" s="9" t="s">
        <v>14</v>
      </c>
      <c r="AB19" s="9" t="str">
        <f>IFERROR(VLOOKUP(ROWS($AB$5:AB19),$Y$5:$Z$285,2,0),"")</f>
        <v>ICT Grant Non Capital</v>
      </c>
    </row>
    <row r="20" spans="1:28" x14ac:dyDescent="0.25">
      <c r="A20" s="2">
        <v>3240</v>
      </c>
      <c r="B20" s="4" t="s">
        <v>15</v>
      </c>
      <c r="C20" s="5" t="s">
        <v>254</v>
      </c>
      <c r="D20" s="6" t="s">
        <v>255</v>
      </c>
      <c r="Y20" s="9">
        <f>IF(ISNUMBER(SEARCH($F$2,B20)),MAX($Y$4:Y19)+1,0)</f>
        <v>16</v>
      </c>
      <c r="Z20" s="9" t="s">
        <v>15</v>
      </c>
      <c r="AB20" s="9" t="str">
        <f>IFERROR(VLOOKUP(ROWS($AB$5:AB20),$Y$5:$Z$285,2,0),"")</f>
        <v>Supervision and Substitution Grant</v>
      </c>
    </row>
    <row r="21" spans="1:28" x14ac:dyDescent="0.25">
      <c r="A21" s="2">
        <v>3245</v>
      </c>
      <c r="B21" s="4" t="s">
        <v>16</v>
      </c>
      <c r="C21" s="5" t="s">
        <v>254</v>
      </c>
      <c r="D21" s="6" t="s">
        <v>255</v>
      </c>
      <c r="Y21" s="9">
        <f>IF(ISNUMBER(SEARCH($F$2,B21)),MAX($Y$4:Y20)+1,0)</f>
        <v>17</v>
      </c>
      <c r="Z21" s="9" t="s">
        <v>16</v>
      </c>
      <c r="AB21" s="9" t="str">
        <f>IFERROR(VLOOKUP(ROWS($AB$5:AB21),$Y$5:$Z$285,2,0),"")</f>
        <v>Physics/Chemistry Grant</v>
      </c>
    </row>
    <row r="22" spans="1:28" x14ac:dyDescent="0.25">
      <c r="A22" s="2">
        <v>3255</v>
      </c>
      <c r="B22" s="4" t="s">
        <v>17</v>
      </c>
      <c r="C22" s="5" t="s">
        <v>254</v>
      </c>
      <c r="D22" s="6" t="s">
        <v>255</v>
      </c>
      <c r="Y22" s="9">
        <f>IF(ISNUMBER(SEARCH($F$2,B22)),MAX($Y$4:Y21)+1,0)</f>
        <v>18</v>
      </c>
      <c r="Z22" s="9" t="s">
        <v>17</v>
      </c>
      <c r="AB22" s="9" t="str">
        <f>IFERROR(VLOOKUP(ROWS($AB$5:AB22),$Y$5:$Z$285,2,0),"")</f>
        <v>State Exam Income</v>
      </c>
    </row>
    <row r="23" spans="1:28" x14ac:dyDescent="0.25">
      <c r="A23" s="2">
        <v>3260</v>
      </c>
      <c r="B23" s="4" t="s">
        <v>18</v>
      </c>
      <c r="C23" s="5" t="s">
        <v>254</v>
      </c>
      <c r="D23" s="6" t="s">
        <v>255</v>
      </c>
      <c r="Y23" s="9">
        <f>IF(ISNUMBER(SEARCH($F$2,B23)),MAX($Y$4:Y22)+1,0)</f>
        <v>19</v>
      </c>
      <c r="Z23" s="9" t="s">
        <v>18</v>
      </c>
      <c r="AB23" s="9" t="str">
        <f>IFERROR(VLOOKUP(ROWS($AB$5:AB23),$Y$5:$Z$285,2,0),"")</f>
        <v>School Excellence Fund Income</v>
      </c>
    </row>
    <row r="24" spans="1:28" x14ac:dyDescent="0.25">
      <c r="A24" s="2">
        <v>3270</v>
      </c>
      <c r="B24" s="4" t="s">
        <v>19</v>
      </c>
      <c r="C24" s="5" t="s">
        <v>254</v>
      </c>
      <c r="D24" s="6" t="s">
        <v>255</v>
      </c>
      <c r="Y24" s="9">
        <f>IF(ISNUMBER(SEARCH($F$2,B24)),MAX($Y$4:Y23)+1,0)</f>
        <v>20</v>
      </c>
      <c r="Z24" s="9" t="s">
        <v>19</v>
      </c>
      <c r="AB24" s="9" t="str">
        <f>IFERROR(VLOOKUP(ROWS($AB$5:AB24),$Y$5:$Z$285,2,0),"")</f>
        <v>Sports Complex Grant</v>
      </c>
    </row>
    <row r="25" spans="1:28" x14ac:dyDescent="0.25">
      <c r="A25" s="2">
        <v>3275</v>
      </c>
      <c r="B25" s="4" t="s">
        <v>20</v>
      </c>
      <c r="C25" s="5" t="s">
        <v>254</v>
      </c>
      <c r="D25" s="6" t="s">
        <v>255</v>
      </c>
      <c r="Y25" s="9">
        <f>IF(ISNUMBER(SEARCH($F$2,B25)),MAX($Y$4:Y24)+1,0)</f>
        <v>21</v>
      </c>
      <c r="Z25" s="9" t="s">
        <v>20</v>
      </c>
      <c r="AB25" s="9" t="str">
        <f>IFERROR(VLOOKUP(ROWS($AB$5:AB25),$Y$5:$Z$285,2,0),"")</f>
        <v>Minor Works Grant-Non Capital</v>
      </c>
    </row>
    <row r="26" spans="1:28" x14ac:dyDescent="0.25">
      <c r="A26" s="2">
        <v>3276</v>
      </c>
      <c r="B26" s="4" t="s">
        <v>307</v>
      </c>
      <c r="C26" s="5" t="s">
        <v>254</v>
      </c>
      <c r="D26" s="6" t="s">
        <v>255</v>
      </c>
      <c r="Y26" s="9">
        <f>IF(ISNUMBER(SEARCH($F$2,B26)),MAX($Y$4:Y25)+1,0)</f>
        <v>22</v>
      </c>
      <c r="Z26" s="9" t="s">
        <v>307</v>
      </c>
      <c r="AB26" s="9" t="str">
        <f>IFERROR(VLOOKUP(ROWS($AB$5:AB26),$Y$5:$Z$285,2,0),"")</f>
        <v>Temporary Accommodation Grant Income</v>
      </c>
    </row>
    <row r="27" spans="1:28" x14ac:dyDescent="0.25">
      <c r="A27" s="2">
        <v>3277</v>
      </c>
      <c r="B27" s="4" t="s">
        <v>281</v>
      </c>
      <c r="C27" s="5" t="s">
        <v>254</v>
      </c>
      <c r="D27" s="6" t="s">
        <v>255</v>
      </c>
      <c r="Y27" s="9">
        <f>IF(ISNUMBER(SEARCH($F$2,B27)),MAX($Y$4:Y26)+1,0)</f>
        <v>23</v>
      </c>
      <c r="Z27" s="9" t="s">
        <v>281</v>
      </c>
      <c r="AB27" s="9" t="str">
        <f>IFERROR(VLOOKUP(ROWS($AB$5:AB27),$Y$5:$Z$285,2,0),"")</f>
        <v>COVID Minor Works Grant-Non Capital</v>
      </c>
    </row>
    <row r="28" spans="1:28" x14ac:dyDescent="0.25">
      <c r="A28" s="2">
        <v>3280</v>
      </c>
      <c r="B28" s="4" t="s">
        <v>280</v>
      </c>
      <c r="C28" s="5" t="s">
        <v>254</v>
      </c>
      <c r="D28" s="6" t="s">
        <v>255</v>
      </c>
      <c r="Y28" s="9">
        <f>IF(ISNUMBER(SEARCH($F$2,B28)),MAX($Y$4:Y27)+1,0)</f>
        <v>24</v>
      </c>
      <c r="Z28" s="9" t="s">
        <v>280</v>
      </c>
      <c r="AB28" s="9" t="str">
        <f>IFERROR(VLOOKUP(ROWS($AB$5:AB28),$Y$5:$Z$285,2,0),"")</f>
        <v>COVID Aide Grant</v>
      </c>
    </row>
    <row r="29" spans="1:28" x14ac:dyDescent="0.25">
      <c r="A29" s="2">
        <v>3281</v>
      </c>
      <c r="B29" s="4" t="s">
        <v>282</v>
      </c>
      <c r="C29" s="5" t="s">
        <v>254</v>
      </c>
      <c r="D29" s="6" t="s">
        <v>255</v>
      </c>
      <c r="Y29" s="9">
        <f>IF(ISNUMBER(SEARCH($F$2,B29)),MAX($Y$4:Y28)+1,0)</f>
        <v>25</v>
      </c>
      <c r="Z29" s="9" t="s">
        <v>282</v>
      </c>
      <c r="AB29" s="9" t="str">
        <f>IFERROR(VLOOKUP(ROWS($AB$5:AB29),$Y$5:$Z$285,2,0),"")</f>
        <v>COVID Capitation PPE Grant</v>
      </c>
    </row>
    <row r="30" spans="1:28" x14ac:dyDescent="0.25">
      <c r="A30" s="2">
        <v>3282</v>
      </c>
      <c r="B30" s="4" t="s">
        <v>283</v>
      </c>
      <c r="C30" s="5" t="s">
        <v>254</v>
      </c>
      <c r="D30" s="6" t="s">
        <v>255</v>
      </c>
      <c r="Y30" s="9">
        <f>IF(ISNUMBER(SEARCH($F$2,B30)),MAX($Y$4:Y29)+1,0)</f>
        <v>26</v>
      </c>
      <c r="Z30" s="9" t="s">
        <v>283</v>
      </c>
      <c r="AB30" s="9" t="str">
        <f>IFERROR(VLOOKUP(ROWS($AB$5:AB30),$Y$5:$Z$285,2,0),"")</f>
        <v>COVID Enhanced Supervision Grant</v>
      </c>
    </row>
    <row r="31" spans="1:28" x14ac:dyDescent="0.25">
      <c r="A31" s="2">
        <v>3283</v>
      </c>
      <c r="B31" s="4" t="s">
        <v>284</v>
      </c>
      <c r="C31" s="5" t="s">
        <v>254</v>
      </c>
      <c r="D31" s="6" t="s">
        <v>255</v>
      </c>
      <c r="Y31" s="9">
        <f>IF(ISNUMBER(SEARCH($F$2,B31)),MAX($Y$4:Y30)+1,0)</f>
        <v>27</v>
      </c>
      <c r="Z31" s="9" t="s">
        <v>284</v>
      </c>
      <c r="AB31" s="9" t="str">
        <f>IFERROR(VLOOKUP(ROWS($AB$5:AB31),$Y$5:$Z$285,2,0),"")</f>
        <v>COVID Capitation for Additional Cleaning Grant</v>
      </c>
    </row>
    <row r="32" spans="1:28" x14ac:dyDescent="0.25">
      <c r="A32" s="2">
        <v>3284</v>
      </c>
      <c r="B32" s="4" t="s">
        <v>285</v>
      </c>
      <c r="C32" s="5" t="s">
        <v>254</v>
      </c>
      <c r="D32" s="6" t="s">
        <v>255</v>
      </c>
      <c r="Y32" s="9">
        <f>IF(ISNUMBER(SEARCH($F$2,B32)),MAX($Y$4:Y31)+1,0)</f>
        <v>28</v>
      </c>
      <c r="Z32" s="9" t="s">
        <v>285</v>
      </c>
      <c r="AB32" s="9" t="str">
        <f>IFERROR(VLOOKUP(ROWS($AB$5:AB32),$Y$5:$Z$285,2,0),"")</f>
        <v>COVID Funding for Replacement Caretaker Hours</v>
      </c>
    </row>
    <row r="33" spans="1:28" x14ac:dyDescent="0.25">
      <c r="A33" s="2">
        <v>3285</v>
      </c>
      <c r="B33" s="4" t="s">
        <v>286</v>
      </c>
      <c r="C33" s="5" t="s">
        <v>254</v>
      </c>
      <c r="D33" s="6" t="s">
        <v>255</v>
      </c>
      <c r="Y33" s="9">
        <f>IF(ISNUMBER(SEARCH($F$2,B33)),MAX($Y$4:Y32)+1,0)</f>
        <v>29</v>
      </c>
      <c r="Z33" s="9" t="s">
        <v>286</v>
      </c>
      <c r="AB33" s="9" t="str">
        <f>IFERROR(VLOOKUP(ROWS($AB$5:AB33),$Y$5:$Z$285,2,0),"")</f>
        <v>COVID Funding for Replacement Secretarial Hours</v>
      </c>
    </row>
    <row r="34" spans="1:28" x14ac:dyDescent="0.25">
      <c r="A34" s="2">
        <v>3286</v>
      </c>
      <c r="B34" s="4" t="s">
        <v>287</v>
      </c>
      <c r="C34" s="5" t="s">
        <v>254</v>
      </c>
      <c r="D34" s="6" t="s">
        <v>255</v>
      </c>
      <c r="Y34" s="9">
        <f>IF(ISNUMBER(SEARCH($F$2,B34)),MAX($Y$4:Y33)+1,0)</f>
        <v>30</v>
      </c>
      <c r="Z34" s="9" t="s">
        <v>287</v>
      </c>
      <c r="AB34" s="9" t="str">
        <f>IFERROR(VLOOKUP(ROWS($AB$5:AB34),$Y$5:$Z$285,2,0),"")</f>
        <v>COVID Funding for Replacement Cleaner Hours</v>
      </c>
    </row>
    <row r="35" spans="1:28" x14ac:dyDescent="0.25">
      <c r="A35" s="2">
        <v>3287</v>
      </c>
      <c r="B35" s="4" t="s">
        <v>288</v>
      </c>
      <c r="C35" s="5" t="s">
        <v>254</v>
      </c>
      <c r="D35" s="6" t="s">
        <v>255</v>
      </c>
      <c r="Y35" s="9">
        <f>IF(ISNUMBER(SEARCH($F$2,B35)),MAX($Y$4:Y34)+1,0)</f>
        <v>31</v>
      </c>
      <c r="Z35" s="9" t="s">
        <v>288</v>
      </c>
      <c r="AB35" s="9" t="str">
        <f>IFERROR(VLOOKUP(ROWS($AB$5:AB35),$Y$5:$Z$285,2,0),"")</f>
        <v>COVID Funding for Replacement Bus Escort Hours</v>
      </c>
    </row>
    <row r="36" spans="1:28" x14ac:dyDescent="0.25">
      <c r="A36" s="2">
        <v>3290</v>
      </c>
      <c r="B36" s="4" t="s">
        <v>21</v>
      </c>
      <c r="C36" s="5" t="s">
        <v>254</v>
      </c>
      <c r="D36" s="6" t="s">
        <v>255</v>
      </c>
      <c r="Y36" s="9">
        <f>IF(ISNUMBER(SEARCH($F$2,B36)),MAX($Y$4:Y35)+1,0)</f>
        <v>32</v>
      </c>
      <c r="Z36" s="9" t="s">
        <v>21</v>
      </c>
      <c r="AB36" s="9" t="str">
        <f>IFERROR(VLOOKUP(ROWS($AB$5:AB36),$Y$5:$Z$285,2,0),"")</f>
        <v>Other Non Capital DES Grants Income</v>
      </c>
    </row>
    <row r="37" spans="1:28" x14ac:dyDescent="0.25">
      <c r="A37" s="2">
        <v>3291</v>
      </c>
      <c r="B37" s="4" t="s">
        <v>22</v>
      </c>
      <c r="C37" s="5" t="s">
        <v>254</v>
      </c>
      <c r="D37" s="6" t="s">
        <v>255</v>
      </c>
      <c r="Y37" s="9">
        <f>IF(ISNUMBER(SEARCH($F$2,B37)),MAX($Y$4:Y36)+1,0)</f>
        <v>33</v>
      </c>
      <c r="Z37" s="9" t="s">
        <v>22</v>
      </c>
      <c r="AB37" s="9" t="str">
        <f>IFERROR(VLOOKUP(ROWS($AB$5:AB37),$Y$5:$Z$285,2,0),"")</f>
        <v>Scoileanna Lan Ghaeilge Grant</v>
      </c>
    </row>
    <row r="38" spans="1:28" x14ac:dyDescent="0.25">
      <c r="A38" s="2">
        <v>3292</v>
      </c>
      <c r="B38" s="4" t="s">
        <v>23</v>
      </c>
      <c r="C38" s="5" t="s">
        <v>254</v>
      </c>
      <c r="D38" s="6" t="s">
        <v>255</v>
      </c>
      <c r="Y38" s="9">
        <f>IF(ISNUMBER(SEARCH($F$2,B38)),MAX($Y$4:Y37)+1,0)</f>
        <v>34</v>
      </c>
      <c r="Z38" s="9" t="s">
        <v>23</v>
      </c>
      <c r="AB38" s="9" t="str">
        <f>IFERROR(VLOOKUP(ROWS($AB$5:AB38),$Y$5:$Z$285,2,0),"")</f>
        <v>Standardised Testing Grant</v>
      </c>
    </row>
    <row r="39" spans="1:28" x14ac:dyDescent="0.25">
      <c r="A39" s="2">
        <v>3293</v>
      </c>
      <c r="B39" s="4" t="s">
        <v>24</v>
      </c>
      <c r="C39" s="5" t="s">
        <v>254</v>
      </c>
      <c r="D39" s="6" t="s">
        <v>255</v>
      </c>
      <c r="Y39" s="9">
        <f>IF(ISNUMBER(SEARCH($F$2,B39)),MAX($Y$4:Y38)+1,0)</f>
        <v>35</v>
      </c>
      <c r="Z39" s="9" t="s">
        <v>24</v>
      </c>
      <c r="AB39" s="9" t="str">
        <f>IFERROR(VLOOKUP(ROWS($AB$5:AB39),$Y$5:$Z$285,2,0),"")</f>
        <v>July Provision Grant</v>
      </c>
    </row>
    <row r="40" spans="1:28" x14ac:dyDescent="0.25">
      <c r="A40" s="2">
        <v>3294</v>
      </c>
      <c r="B40" s="4" t="s">
        <v>25</v>
      </c>
      <c r="C40" s="5" t="s">
        <v>254</v>
      </c>
      <c r="D40" s="6" t="s">
        <v>255</v>
      </c>
      <c r="Y40" s="9">
        <f>IF(ISNUMBER(SEARCH($F$2,B40)),MAX($Y$4:Y39)+1,0)</f>
        <v>36</v>
      </c>
      <c r="Z40" s="9" t="s">
        <v>25</v>
      </c>
      <c r="AB40" s="9" t="str">
        <f>IFERROR(VLOOKUP(ROWS($AB$5:AB40),$Y$5:$Z$285,2,0),"")</f>
        <v>Bus Escort Grant</v>
      </c>
    </row>
    <row r="41" spans="1:28" x14ac:dyDescent="0.25">
      <c r="A41" s="2">
        <v>3295</v>
      </c>
      <c r="B41" s="4" t="s">
        <v>26</v>
      </c>
      <c r="C41" s="5" t="s">
        <v>254</v>
      </c>
      <c r="D41" s="6" t="s">
        <v>256</v>
      </c>
      <c r="Y41" s="9">
        <f>IF(ISNUMBER(SEARCH($F$2,B41)),MAX($Y$4:Y40)+1,0)</f>
        <v>37</v>
      </c>
      <c r="Z41" s="9" t="s">
        <v>26</v>
      </c>
      <c r="AB41" s="9" t="str">
        <f>IFERROR(VLOOKUP(ROWS($AB$5:AB41),$Y$5:$Z$285,2,0),"")</f>
        <v>Department of Children and Youth Affairs Income</v>
      </c>
    </row>
    <row r="42" spans="1:28" x14ac:dyDescent="0.25">
      <c r="A42" s="2">
        <v>3296</v>
      </c>
      <c r="B42" s="4" t="s">
        <v>27</v>
      </c>
      <c r="C42" s="5" t="s">
        <v>254</v>
      </c>
      <c r="D42" s="6" t="s">
        <v>256</v>
      </c>
      <c r="Y42" s="9">
        <f>IF(ISNUMBER(SEARCH($F$2,B42)),MAX($Y$4:Y41)+1,0)</f>
        <v>38</v>
      </c>
      <c r="Z42" s="9" t="s">
        <v>27</v>
      </c>
      <c r="AB42" s="9" t="str">
        <f>IFERROR(VLOOKUP(ROWS($AB$5:AB42),$Y$5:$Z$285,2,0),"")</f>
        <v>DEASP School Meals Grant</v>
      </c>
    </row>
    <row r="43" spans="1:28" x14ac:dyDescent="0.25">
      <c r="A43" s="2">
        <v>3297</v>
      </c>
      <c r="B43" s="4" t="s">
        <v>28</v>
      </c>
      <c r="C43" s="5" t="s">
        <v>254</v>
      </c>
      <c r="D43" s="6" t="s">
        <v>256</v>
      </c>
      <c r="Y43" s="9">
        <f>IF(ISNUMBER(SEARCH($F$2,B43)),MAX($Y$4:Y42)+1,0)</f>
        <v>39</v>
      </c>
      <c r="Z43" s="9" t="s">
        <v>28</v>
      </c>
      <c r="AB43" s="9" t="str">
        <f>IFERROR(VLOOKUP(ROWS($AB$5:AB43),$Y$5:$Z$285,2,0),"")</f>
        <v>Erasmus Income</v>
      </c>
    </row>
    <row r="44" spans="1:28" x14ac:dyDescent="0.25">
      <c r="A44" s="2">
        <v>3298</v>
      </c>
      <c r="B44" s="4" t="s">
        <v>29</v>
      </c>
      <c r="C44" s="5" t="s">
        <v>254</v>
      </c>
      <c r="D44" s="6" t="s">
        <v>256</v>
      </c>
      <c r="Y44" s="9">
        <f>IF(ISNUMBER(SEARCH($F$2,B44)),MAX($Y$4:Y43)+1,0)</f>
        <v>40</v>
      </c>
      <c r="Z44" s="9" t="s">
        <v>29</v>
      </c>
      <c r="AB44" s="9" t="str">
        <f>IFERROR(VLOOKUP(ROWS($AB$5:AB44),$Y$5:$Z$285,2,0),"")</f>
        <v>HSE Funding</v>
      </c>
    </row>
    <row r="45" spans="1:28" x14ac:dyDescent="0.25">
      <c r="A45" s="2">
        <v>3299</v>
      </c>
      <c r="B45" s="4" t="s">
        <v>306</v>
      </c>
      <c r="C45" s="5" t="s">
        <v>254</v>
      </c>
      <c r="D45" s="6" t="s">
        <v>256</v>
      </c>
      <c r="Y45" s="9">
        <f>IF(ISNUMBER(SEARCH($F$2,B45)),MAX($Y$4:Y44)+1,0)</f>
        <v>41</v>
      </c>
      <c r="Z45" s="9" t="s">
        <v>306</v>
      </c>
      <c r="AB45" s="9" t="str">
        <f>IFERROR(VLOOKUP(ROWS($AB$5:AB45),$Y$5:$Z$285,2,0),"")</f>
        <v>Other State Funding</v>
      </c>
    </row>
    <row r="46" spans="1:28" x14ac:dyDescent="0.25">
      <c r="A46" s="2">
        <v>3300</v>
      </c>
      <c r="B46" s="4" t="s">
        <v>30</v>
      </c>
      <c r="C46" s="5" t="s">
        <v>254</v>
      </c>
      <c r="D46" s="6" t="s">
        <v>257</v>
      </c>
      <c r="Y46" s="9">
        <f>IF(ISNUMBER(SEARCH($F$2,B46)),MAX($Y$4:Y45)+1,0)</f>
        <v>42</v>
      </c>
      <c r="Z46" s="9" t="s">
        <v>30</v>
      </c>
      <c r="AB46" s="9" t="str">
        <f>IFERROR(VLOOKUP(ROWS($AB$5:AB46),$Y$5:$Z$285,2,0),"")</f>
        <v>Education Fees (Fee paying schools)</v>
      </c>
    </row>
    <row r="47" spans="1:28" x14ac:dyDescent="0.25">
      <c r="A47" s="2">
        <v>3310</v>
      </c>
      <c r="B47" s="4" t="s">
        <v>31</v>
      </c>
      <c r="C47" s="5" t="s">
        <v>254</v>
      </c>
      <c r="D47" s="6" t="s">
        <v>257</v>
      </c>
      <c r="Y47" s="9">
        <f>IF(ISNUMBER(SEARCH($F$2,B47)),MAX($Y$4:Y46)+1,0)</f>
        <v>43</v>
      </c>
      <c r="Z47" s="9" t="s">
        <v>31</v>
      </c>
      <c r="AB47" s="9" t="str">
        <f>IFERROR(VLOOKUP(ROWS($AB$5:AB47),$Y$5:$Z$285,2,0),"")</f>
        <v>Transition Year Income</v>
      </c>
    </row>
    <row r="48" spans="1:28" x14ac:dyDescent="0.25">
      <c r="A48" s="2">
        <v>3330</v>
      </c>
      <c r="B48" s="4" t="s">
        <v>32</v>
      </c>
      <c r="C48" s="5" t="s">
        <v>254</v>
      </c>
      <c r="D48" s="6" t="s">
        <v>257</v>
      </c>
      <c r="Y48" s="9">
        <f>IF(ISNUMBER(SEARCH($F$2,B48)),MAX($Y$4:Y47)+1,0)</f>
        <v>44</v>
      </c>
      <c r="Z48" s="9" t="s">
        <v>32</v>
      </c>
      <c r="AB48" s="9" t="str">
        <f>IFERROR(VLOOKUP(ROWS($AB$5:AB48),$Y$5:$Z$285,2,0),"")</f>
        <v>Book Rental Scheme Income</v>
      </c>
    </row>
    <row r="49" spans="1:28" x14ac:dyDescent="0.25">
      <c r="A49" s="2">
        <v>3335</v>
      </c>
      <c r="B49" s="4" t="s">
        <v>33</v>
      </c>
      <c r="C49" s="5" t="s">
        <v>254</v>
      </c>
      <c r="D49" s="6" t="s">
        <v>257</v>
      </c>
      <c r="Y49" s="9">
        <f>IF(ISNUMBER(SEARCH($F$2,B49)),MAX($Y$4:Y48)+1,0)</f>
        <v>45</v>
      </c>
      <c r="Z49" s="9" t="s">
        <v>33</v>
      </c>
      <c r="AB49" s="9" t="str">
        <f>IFERROR(VLOOKUP(ROWS($AB$5:AB49),$Y$5:$Z$285,2,0),"")</f>
        <v>Classroom Books Income</v>
      </c>
    </row>
    <row r="50" spans="1:28" x14ac:dyDescent="0.25">
      <c r="A50" s="2">
        <v>3350</v>
      </c>
      <c r="B50" s="4" t="s">
        <v>34</v>
      </c>
      <c r="C50" s="5" t="s">
        <v>254</v>
      </c>
      <c r="D50" s="6" t="s">
        <v>257</v>
      </c>
      <c r="Y50" s="9">
        <f>IF(ISNUMBER(SEARCH($F$2,B50)),MAX($Y$4:Y49)+1,0)</f>
        <v>46</v>
      </c>
      <c r="Z50" s="9" t="s">
        <v>34</v>
      </c>
      <c r="AB50" s="9" t="str">
        <f>IFERROR(VLOOKUP(ROWS($AB$5:AB50),$Y$5:$Z$285,2,0),"")</f>
        <v>Hire of Facilities Rental Income</v>
      </c>
    </row>
    <row r="51" spans="1:28" x14ac:dyDescent="0.25">
      <c r="A51" s="2">
        <v>3360</v>
      </c>
      <c r="B51" s="4" t="s">
        <v>35</v>
      </c>
      <c r="C51" s="5" t="s">
        <v>254</v>
      </c>
      <c r="D51" s="6" t="s">
        <v>257</v>
      </c>
      <c r="Y51" s="9">
        <f>IF(ISNUMBER(SEARCH($F$2,B51)),MAX($Y$4:Y50)+1,0)</f>
        <v>47</v>
      </c>
      <c r="Z51" s="9" t="s">
        <v>35</v>
      </c>
      <c r="AB51" s="9" t="str">
        <f>IFERROR(VLOOKUP(ROWS($AB$5:AB51),$Y$5:$Z$285,2,0),"")</f>
        <v>Sports Complex Income</v>
      </c>
    </row>
    <row r="52" spans="1:28" x14ac:dyDescent="0.25">
      <c r="A52" s="2">
        <v>3370</v>
      </c>
      <c r="B52" s="4" t="s">
        <v>36</v>
      </c>
      <c r="C52" s="5" t="s">
        <v>254</v>
      </c>
      <c r="D52" s="6" t="s">
        <v>257</v>
      </c>
      <c r="Y52" s="9">
        <f>IF(ISNUMBER(SEARCH($F$2,B52)),MAX($Y$4:Y51)+1,0)</f>
        <v>48</v>
      </c>
      <c r="Z52" s="9" t="s">
        <v>36</v>
      </c>
      <c r="AB52" s="9" t="str">
        <f>IFERROR(VLOOKUP(ROWS($AB$5:AB52),$Y$5:$Z$285,2,0),"")</f>
        <v>Locker Income</v>
      </c>
    </row>
    <row r="53" spans="1:28" x14ac:dyDescent="0.25">
      <c r="A53" s="2">
        <v>3375</v>
      </c>
      <c r="B53" s="4" t="s">
        <v>37</v>
      </c>
      <c r="C53" s="5" t="s">
        <v>254</v>
      </c>
      <c r="D53" s="6" t="s">
        <v>257</v>
      </c>
      <c r="Y53" s="9">
        <f>IF(ISNUMBER(SEARCH($F$2,B53)),MAX($Y$4:Y52)+1,0)</f>
        <v>49</v>
      </c>
      <c r="Z53" s="9" t="s">
        <v>37</v>
      </c>
      <c r="AB53" s="9" t="str">
        <f>IFERROR(VLOOKUP(ROWS($AB$5:AB53),$Y$5:$Z$285,2,0),"")</f>
        <v>Journals and Year Book Income</v>
      </c>
    </row>
    <row r="54" spans="1:28" x14ac:dyDescent="0.25">
      <c r="A54" s="2">
        <v>3390</v>
      </c>
      <c r="B54" s="4" t="s">
        <v>38</v>
      </c>
      <c r="C54" s="5" t="s">
        <v>254</v>
      </c>
      <c r="D54" s="6" t="s">
        <v>257</v>
      </c>
      <c r="Y54" s="9">
        <f>IF(ISNUMBER(SEARCH($F$2,B54)),MAX($Y$4:Y53)+1,0)</f>
        <v>50</v>
      </c>
      <c r="Z54" s="9" t="s">
        <v>38</v>
      </c>
      <c r="AB54" s="9" t="str">
        <f>IFERROR(VLOOKUP(ROWS($AB$5:AB54),$Y$5:$Z$285,2,0),"")</f>
        <v>School Administration Charges</v>
      </c>
    </row>
    <row r="55" spans="1:28" x14ac:dyDescent="0.25">
      <c r="A55" s="2">
        <v>3410</v>
      </c>
      <c r="B55" s="4" t="s">
        <v>39</v>
      </c>
      <c r="C55" s="5" t="s">
        <v>254</v>
      </c>
      <c r="D55" s="6" t="s">
        <v>257</v>
      </c>
      <c r="Y55" s="9">
        <f>IF(ISNUMBER(SEARCH($F$2,B55)),MAX($Y$4:Y54)+1,0)</f>
        <v>51</v>
      </c>
      <c r="Z55" s="9" t="s">
        <v>39</v>
      </c>
      <c r="AB55" s="9" t="str">
        <f>IFERROR(VLOOKUP(ROWS($AB$5:AB55),$Y$5:$Z$285,2,0),"")</f>
        <v>Adult Education Income</v>
      </c>
    </row>
    <row r="56" spans="1:28" x14ac:dyDescent="0.25">
      <c r="A56" s="2">
        <v>3420</v>
      </c>
      <c r="B56" s="4" t="s">
        <v>40</v>
      </c>
      <c r="C56" s="5" t="s">
        <v>254</v>
      </c>
      <c r="D56" s="6" t="s">
        <v>257</v>
      </c>
      <c r="Y56" s="9">
        <f>IF(ISNUMBER(SEARCH($F$2,B56)),MAX($Y$4:Y55)+1,0)</f>
        <v>52</v>
      </c>
      <c r="Z56" s="9" t="s">
        <v>40</v>
      </c>
      <c r="AB56" s="9" t="str">
        <f>IFERROR(VLOOKUP(ROWS($AB$5:AB56),$Y$5:$Z$285,2,0),"")</f>
        <v>Canteen Income</v>
      </c>
    </row>
    <row r="57" spans="1:28" x14ac:dyDescent="0.25">
      <c r="A57" s="2">
        <v>3430</v>
      </c>
      <c r="B57" s="4" t="s">
        <v>41</v>
      </c>
      <c r="C57" s="5" t="s">
        <v>254</v>
      </c>
      <c r="D57" s="6" t="s">
        <v>257</v>
      </c>
      <c r="Y57" s="9">
        <f>IF(ISNUMBER(SEARCH($F$2,B57)),MAX($Y$4:Y56)+1,0)</f>
        <v>53</v>
      </c>
      <c r="Z57" s="9" t="s">
        <v>41</v>
      </c>
      <c r="AB57" s="9" t="str">
        <f>IFERROR(VLOOKUP(ROWS($AB$5:AB57),$Y$5:$Z$285,2,0),"")</f>
        <v>Tuck Shop Income</v>
      </c>
    </row>
    <row r="58" spans="1:28" x14ac:dyDescent="0.25">
      <c r="A58" s="2">
        <v>3440</v>
      </c>
      <c r="B58" s="4" t="s">
        <v>42</v>
      </c>
      <c r="C58" s="5" t="s">
        <v>254</v>
      </c>
      <c r="D58" s="6" t="s">
        <v>257</v>
      </c>
      <c r="Y58" s="9">
        <f>IF(ISNUMBER(SEARCH($F$2,B58)),MAX($Y$4:Y57)+1,0)</f>
        <v>54</v>
      </c>
      <c r="Z58" s="9" t="s">
        <v>42</v>
      </c>
      <c r="AB58" s="9" t="str">
        <f>IFERROR(VLOOKUP(ROWS($AB$5:AB58),$Y$5:$Z$285,2,0),"")</f>
        <v>Uniforms Income</v>
      </c>
    </row>
    <row r="59" spans="1:28" x14ac:dyDescent="0.25">
      <c r="A59" s="2">
        <v>3450</v>
      </c>
      <c r="B59" s="4" t="s">
        <v>43</v>
      </c>
      <c r="C59" s="5" t="s">
        <v>254</v>
      </c>
      <c r="D59" s="6" t="s">
        <v>257</v>
      </c>
      <c r="Y59" s="9">
        <f>IF(ISNUMBER(SEARCH($F$2,B59)),MAX($Y$4:Y58)+1,0)</f>
        <v>55</v>
      </c>
      <c r="Z59" s="9" t="s">
        <v>43</v>
      </c>
      <c r="AB59" s="9" t="str">
        <f>IFERROR(VLOOKUP(ROWS($AB$5:AB59),$Y$5:$Z$285,2,0),"")</f>
        <v>Religion/Ethos Income</v>
      </c>
    </row>
    <row r="60" spans="1:28" x14ac:dyDescent="0.25">
      <c r="A60" s="2">
        <v>3490</v>
      </c>
      <c r="B60" s="4" t="s">
        <v>44</v>
      </c>
      <c r="C60" s="5" t="s">
        <v>254</v>
      </c>
      <c r="D60" s="6" t="s">
        <v>257</v>
      </c>
      <c r="Y60" s="9">
        <f>IF(ISNUMBER(SEARCH($F$2,B60)),MAX($Y$4:Y59)+1,0)</f>
        <v>56</v>
      </c>
      <c r="Z60" s="9" t="s">
        <v>44</v>
      </c>
      <c r="AB60" s="9" t="str">
        <f>IFERROR(VLOOKUP(ROWS($AB$5:AB60),$Y$5:$Z$285,2,0),"")</f>
        <v>After School Study/Club Income</v>
      </c>
    </row>
    <row r="61" spans="1:28" x14ac:dyDescent="0.25">
      <c r="A61" s="2">
        <v>3495</v>
      </c>
      <c r="B61" s="4" t="s">
        <v>45</v>
      </c>
      <c r="C61" s="5" t="s">
        <v>254</v>
      </c>
      <c r="D61" s="6" t="s">
        <v>257</v>
      </c>
      <c r="Y61" s="9">
        <f>IF(ISNUMBER(SEARCH($F$2,B61)),MAX($Y$4:Y60)+1,0)</f>
        <v>57</v>
      </c>
      <c r="Z61" s="9" t="s">
        <v>45</v>
      </c>
      <c r="AB61" s="9" t="str">
        <f>IFERROR(VLOOKUP(ROWS($AB$5:AB61),$Y$5:$Z$285,2,0),"")</f>
        <v>Mock Exam Income</v>
      </c>
    </row>
    <row r="62" spans="1:28" x14ac:dyDescent="0.25">
      <c r="A62" s="2">
        <v>3500</v>
      </c>
      <c r="B62" s="4" t="s">
        <v>46</v>
      </c>
      <c r="C62" s="5" t="s">
        <v>254</v>
      </c>
      <c r="D62" s="6" t="s">
        <v>257</v>
      </c>
      <c r="Y62" s="9">
        <f>IF(ISNUMBER(SEARCH($F$2,B62)),MAX($Y$4:Y61)+1,0)</f>
        <v>58</v>
      </c>
      <c r="Z62" s="9" t="s">
        <v>46</v>
      </c>
      <c r="AB62" s="9" t="str">
        <f>IFERROR(VLOOKUP(ROWS($AB$5:AB62),$Y$5:$Z$285,2,0),"")</f>
        <v>Games Income</v>
      </c>
    </row>
    <row r="63" spans="1:28" x14ac:dyDescent="0.25">
      <c r="A63" s="2">
        <v>3510</v>
      </c>
      <c r="B63" s="4" t="s">
        <v>47</v>
      </c>
      <c r="C63" s="5" t="s">
        <v>254</v>
      </c>
      <c r="D63" s="6" t="s">
        <v>257</v>
      </c>
      <c r="Y63" s="9">
        <f>IF(ISNUMBER(SEARCH($F$2,B63)),MAX($Y$4:Y62)+1,0)</f>
        <v>59</v>
      </c>
      <c r="Z63" s="9" t="s">
        <v>47</v>
      </c>
      <c r="AB63" s="9" t="str">
        <f>IFERROR(VLOOKUP(ROWS($AB$5:AB63),$Y$5:$Z$285,2,0),"")</f>
        <v>Bus Income</v>
      </c>
    </row>
    <row r="64" spans="1:28" x14ac:dyDescent="0.25">
      <c r="A64" s="2">
        <v>3520</v>
      </c>
      <c r="B64" s="4" t="s">
        <v>48</v>
      </c>
      <c r="C64" s="5" t="s">
        <v>254</v>
      </c>
      <c r="D64" s="6" t="s">
        <v>257</v>
      </c>
      <c r="Y64" s="9">
        <f>IF(ISNUMBER(SEARCH($F$2,B64)),MAX($Y$4:Y63)+1,0)</f>
        <v>60</v>
      </c>
      <c r="Z64" s="9" t="s">
        <v>48</v>
      </c>
      <c r="AB64" s="9" t="str">
        <f>IFERROR(VLOOKUP(ROWS($AB$5:AB64),$Y$5:$Z$285,2,0),"")</f>
        <v>School Musical/Drama Income</v>
      </c>
    </row>
    <row r="65" spans="1:28" x14ac:dyDescent="0.25">
      <c r="A65" s="2">
        <v>3530</v>
      </c>
      <c r="B65" s="4" t="s">
        <v>49</v>
      </c>
      <c r="C65" s="5" t="s">
        <v>254</v>
      </c>
      <c r="D65" s="6" t="s">
        <v>257</v>
      </c>
      <c r="Y65" s="9">
        <f>IF(ISNUMBER(SEARCH($F$2,B65)),MAX($Y$4:Y64)+1,0)</f>
        <v>61</v>
      </c>
      <c r="Z65" s="9" t="s">
        <v>49</v>
      </c>
      <c r="AB65" s="9" t="str">
        <f>IFERROR(VLOOKUP(ROWS($AB$5:AB65),$Y$5:$Z$285,2,0),"")</f>
        <v>School Tours Income</v>
      </c>
    </row>
    <row r="66" spans="1:28" x14ac:dyDescent="0.25">
      <c r="A66" s="2">
        <v>3531</v>
      </c>
      <c r="B66" s="4" t="s">
        <v>50</v>
      </c>
      <c r="C66" s="5" t="s">
        <v>254</v>
      </c>
      <c r="D66" s="6" t="s">
        <v>257</v>
      </c>
      <c r="Y66" s="9">
        <f>IF(ISNUMBER(SEARCH($F$2,B66)),MAX($Y$4:Y65)+1,0)</f>
        <v>62</v>
      </c>
      <c r="Z66" s="9" t="s">
        <v>50</v>
      </c>
      <c r="AB66" s="9" t="str">
        <f>IFERROR(VLOOKUP(ROWS($AB$5:AB66),$Y$5:$Z$285,2,0),"")</f>
        <v>School Swimming Income</v>
      </c>
    </row>
    <row r="67" spans="1:28" x14ac:dyDescent="0.25">
      <c r="A67" s="2">
        <v>3535</v>
      </c>
      <c r="B67" s="4" t="s">
        <v>51</v>
      </c>
      <c r="C67" s="5" t="s">
        <v>254</v>
      </c>
      <c r="D67" s="6" t="s">
        <v>257</v>
      </c>
      <c r="Y67" s="9">
        <f>IF(ISNUMBER(SEARCH($F$2,B67)),MAX($Y$4:Y66)+1,0)</f>
        <v>63</v>
      </c>
      <c r="Z67" s="9" t="s">
        <v>51</v>
      </c>
      <c r="AB67" s="9" t="str">
        <f>IFERROR(VLOOKUP(ROWS($AB$5:AB67),$Y$5:$Z$285,2,0),"")</f>
        <v>Student Insurance Income</v>
      </c>
    </row>
    <row r="68" spans="1:28" x14ac:dyDescent="0.25">
      <c r="A68" s="2">
        <v>3540</v>
      </c>
      <c r="B68" s="4" t="s">
        <v>52</v>
      </c>
      <c r="C68" s="5" t="s">
        <v>254</v>
      </c>
      <c r="D68" s="6" t="s">
        <v>257</v>
      </c>
      <c r="Y68" s="9">
        <f>IF(ISNUMBER(SEARCH($F$2,B68)),MAX($Y$4:Y67)+1,0)</f>
        <v>64</v>
      </c>
      <c r="Z68" s="9" t="s">
        <v>52</v>
      </c>
      <c r="AB68" s="9" t="str">
        <f>IFERROR(VLOOKUP(ROWS($AB$5:AB68),$Y$5:$Z$285,2,0),"")</f>
        <v>Pre-School Income</v>
      </c>
    </row>
    <row r="69" spans="1:28" x14ac:dyDescent="0.25">
      <c r="A69" s="2">
        <v>3550</v>
      </c>
      <c r="B69" s="4" t="s">
        <v>53</v>
      </c>
      <c r="C69" s="5" t="s">
        <v>254</v>
      </c>
      <c r="D69" s="6" t="s">
        <v>257</v>
      </c>
      <c r="Y69" s="9">
        <f>IF(ISNUMBER(SEARCH($F$2,B69)),MAX($Y$4:Y68)+1,0)</f>
        <v>65</v>
      </c>
      <c r="Z69" s="9" t="s">
        <v>53</v>
      </c>
      <c r="AB69" s="9" t="str">
        <f>IFERROR(VLOOKUP(ROWS($AB$5:AB69),$Y$5:$Z$285,2,0),"")</f>
        <v>Reimbursable Income</v>
      </c>
    </row>
    <row r="70" spans="1:28" x14ac:dyDescent="0.25">
      <c r="A70" s="2">
        <v>3570</v>
      </c>
      <c r="B70" s="4" t="s">
        <v>54</v>
      </c>
      <c r="C70" s="5" t="s">
        <v>254</v>
      </c>
      <c r="D70" s="6" t="s">
        <v>257</v>
      </c>
      <c r="Y70" s="9">
        <f>IF(ISNUMBER(SEARCH($F$2,B70)),MAX($Y$4:Y69)+1,0)</f>
        <v>66</v>
      </c>
      <c r="Z70" s="9" t="s">
        <v>54</v>
      </c>
      <c r="AB70" s="9" t="str">
        <f>IFERROR(VLOOKUP(ROWS($AB$5:AB70),$Y$5:$Z$285,2,0),"")</f>
        <v>Other School Generated Income</v>
      </c>
    </row>
    <row r="71" spans="1:28" x14ac:dyDescent="0.25">
      <c r="A71" s="2">
        <v>3572</v>
      </c>
      <c r="B71" s="4" t="s">
        <v>55</v>
      </c>
      <c r="C71" s="5" t="s">
        <v>254</v>
      </c>
      <c r="D71" s="6" t="s">
        <v>257</v>
      </c>
      <c r="Y71" s="9">
        <f>IF(ISNUMBER(SEARCH($F$2,B71)),MAX($Y$4:Y70)+1,0)</f>
        <v>67</v>
      </c>
      <c r="Z71" s="9" t="s">
        <v>55</v>
      </c>
      <c r="AB71" s="9" t="str">
        <f>IFERROR(VLOOKUP(ROWS($AB$5:AB71),$Y$5:$Z$285,2,0),"")</f>
        <v>School Arts and Crafts Income</v>
      </c>
    </row>
    <row r="72" spans="1:28" x14ac:dyDescent="0.25">
      <c r="A72" s="2">
        <v>3573</v>
      </c>
      <c r="B72" s="4" t="s">
        <v>56</v>
      </c>
      <c r="C72" s="5" t="s">
        <v>254</v>
      </c>
      <c r="D72" s="6" t="s">
        <v>257</v>
      </c>
      <c r="Y72" s="9">
        <f>IF(ISNUMBER(SEARCH($F$2,B72)),MAX($Y$4:Y71)+1,0)</f>
        <v>68</v>
      </c>
      <c r="Z72" s="9" t="s">
        <v>56</v>
      </c>
      <c r="AB72" s="9" t="str">
        <f>IFERROR(VLOOKUP(ROWS($AB$5:AB72),$Y$5:$Z$285,2,0),"")</f>
        <v>School Irish Dance Income</v>
      </c>
    </row>
    <row r="73" spans="1:28" x14ac:dyDescent="0.25">
      <c r="A73" s="2">
        <v>3574</v>
      </c>
      <c r="B73" s="4" t="s">
        <v>57</v>
      </c>
      <c r="C73" s="5" t="s">
        <v>254</v>
      </c>
      <c r="D73" s="6" t="s">
        <v>257</v>
      </c>
      <c r="Y73" s="9">
        <f>IF(ISNUMBER(SEARCH($F$2,B73)),MAX($Y$4:Y72)+1,0)</f>
        <v>69</v>
      </c>
      <c r="Z73" s="9" t="s">
        <v>57</v>
      </c>
      <c r="AB73" s="9" t="str">
        <f>IFERROR(VLOOKUP(ROWS($AB$5:AB73),$Y$5:$Z$285,2,0),"")</f>
        <v>Restricted School Fundraising (Non Capital)</v>
      </c>
    </row>
    <row r="74" spans="1:28" x14ac:dyDescent="0.25">
      <c r="A74" s="2">
        <v>3575</v>
      </c>
      <c r="B74" s="4" t="s">
        <v>58</v>
      </c>
      <c r="C74" s="5" t="s">
        <v>254</v>
      </c>
      <c r="D74" s="6" t="s">
        <v>257</v>
      </c>
      <c r="Y74" s="9">
        <f>IF(ISNUMBER(SEARCH($F$2,B74)),MAX($Y$4:Y73)+1,0)</f>
        <v>70</v>
      </c>
      <c r="Z74" s="9" t="s">
        <v>58</v>
      </c>
      <c r="AB74" s="9" t="str">
        <f>IFERROR(VLOOKUP(ROWS($AB$5:AB74),$Y$5:$Z$285,2,0),"")</f>
        <v>Unrestricted School Fundraising  (Non Capital)</v>
      </c>
    </row>
    <row r="75" spans="1:28" x14ac:dyDescent="0.25">
      <c r="A75" s="2">
        <v>3580</v>
      </c>
      <c r="B75" s="4" t="s">
        <v>59</v>
      </c>
      <c r="C75" s="5" t="s">
        <v>254</v>
      </c>
      <c r="D75" s="6" t="s">
        <v>257</v>
      </c>
      <c r="Y75" s="9">
        <f>IF(ISNUMBER(SEARCH($F$2,B75)),MAX($Y$4:Y74)+1,0)</f>
        <v>71</v>
      </c>
      <c r="Z75" s="9" t="s">
        <v>59</v>
      </c>
      <c r="AB75" s="9" t="str">
        <f>IFERROR(VLOOKUP(ROWS($AB$5:AB75),$Y$5:$Z$285,2,0),"")</f>
        <v>Discounts Given</v>
      </c>
    </row>
    <row r="76" spans="1:28" x14ac:dyDescent="0.25">
      <c r="A76" s="2">
        <v>3650</v>
      </c>
      <c r="B76" s="4" t="s">
        <v>60</v>
      </c>
      <c r="C76" s="5" t="s">
        <v>254</v>
      </c>
      <c r="D76" s="6" t="s">
        <v>65</v>
      </c>
      <c r="Y76" s="9">
        <f>IF(ISNUMBER(SEARCH($F$2,B76)),MAX($Y$4:Y75)+1,0)</f>
        <v>72</v>
      </c>
      <c r="Z76" s="9" t="s">
        <v>60</v>
      </c>
      <c r="AB76" s="9" t="str">
        <f>IFERROR(VLOOKUP(ROWS($AB$5:AB76),$Y$5:$Z$285,2,0),"")</f>
        <v>Voluntary Contributions</v>
      </c>
    </row>
    <row r="77" spans="1:28" x14ac:dyDescent="0.25">
      <c r="A77" s="2">
        <v>3700</v>
      </c>
      <c r="B77" s="4" t="s">
        <v>61</v>
      </c>
      <c r="C77" s="5" t="s">
        <v>254</v>
      </c>
      <c r="D77" s="6" t="s">
        <v>65</v>
      </c>
      <c r="Y77" s="9">
        <f>IF(ISNUMBER(SEARCH($F$2,B77)),MAX($Y$4:Y76)+1,0)</f>
        <v>73</v>
      </c>
      <c r="Z77" s="9" t="s">
        <v>61</v>
      </c>
      <c r="AB77" s="9" t="str">
        <f>IFERROR(VLOOKUP(ROWS($AB$5:AB77),$Y$5:$Z$285,2,0),"")</f>
        <v>Income from Parents Association</v>
      </c>
    </row>
    <row r="78" spans="1:28" x14ac:dyDescent="0.25">
      <c r="A78" s="2">
        <v>3770</v>
      </c>
      <c r="B78" s="4" t="s">
        <v>62</v>
      </c>
      <c r="C78" s="5" t="s">
        <v>254</v>
      </c>
      <c r="D78" s="6" t="s">
        <v>65</v>
      </c>
      <c r="Y78" s="9">
        <f>IF(ISNUMBER(SEARCH($F$2,B78)),MAX($Y$4:Y77)+1,0)</f>
        <v>74</v>
      </c>
      <c r="Z78" s="9" t="s">
        <v>62</v>
      </c>
      <c r="AB78" s="9" t="str">
        <f>IFERROR(VLOOKUP(ROWS($AB$5:AB78),$Y$5:$Z$285,2,0),"")</f>
        <v>Insurance Claim Income</v>
      </c>
    </row>
    <row r="79" spans="1:28" x14ac:dyDescent="0.25">
      <c r="A79" s="2">
        <v>3800</v>
      </c>
      <c r="B79" s="4" t="s">
        <v>63</v>
      </c>
      <c r="C79" s="5" t="s">
        <v>254</v>
      </c>
      <c r="D79" s="6" t="s">
        <v>65</v>
      </c>
      <c r="Y79" s="9">
        <f>IF(ISNUMBER(SEARCH($F$2,B79)),MAX($Y$4:Y78)+1,0)</f>
        <v>75</v>
      </c>
      <c r="Z79" s="9" t="s">
        <v>63</v>
      </c>
      <c r="AB79" s="9" t="str">
        <f>IFERROR(VLOOKUP(ROWS($AB$5:AB79),$Y$5:$Z$285,2,0),"")</f>
        <v>Bank Interest Received</v>
      </c>
    </row>
    <row r="80" spans="1:28" x14ac:dyDescent="0.25">
      <c r="A80" s="2">
        <v>3840</v>
      </c>
      <c r="B80" s="4" t="s">
        <v>64</v>
      </c>
      <c r="C80" s="5" t="s">
        <v>254</v>
      </c>
      <c r="D80" s="6" t="s">
        <v>65</v>
      </c>
      <c r="Y80" s="9">
        <f>IF(ISNUMBER(SEARCH($F$2,B80)),MAX($Y$4:Y79)+1,0)</f>
        <v>76</v>
      </c>
      <c r="Z80" s="9" t="s">
        <v>64</v>
      </c>
      <c r="AB80" s="9" t="str">
        <f>IFERROR(VLOOKUP(ROWS($AB$5:AB80),$Y$5:$Z$285,2,0),"")</f>
        <v>Amortisation of Grants</v>
      </c>
    </row>
    <row r="81" spans="1:28" x14ac:dyDescent="0.25">
      <c r="A81" s="2">
        <v>3850</v>
      </c>
      <c r="B81" s="4" t="s">
        <v>65</v>
      </c>
      <c r="C81" s="5" t="s">
        <v>254</v>
      </c>
      <c r="D81" s="6" t="s">
        <v>65</v>
      </c>
      <c r="Y81" s="9">
        <f>IF(ISNUMBER(SEARCH($F$2,B81)),MAX($Y$4:Y80)+1,0)</f>
        <v>77</v>
      </c>
      <c r="Z81" s="9" t="s">
        <v>65</v>
      </c>
      <c r="AB81" s="9" t="str">
        <f>IFERROR(VLOOKUP(ROWS($AB$5:AB81),$Y$5:$Z$285,2,0),"")</f>
        <v>Other Income</v>
      </c>
    </row>
    <row r="82" spans="1:28" x14ac:dyDescent="0.25">
      <c r="A82" s="2">
        <v>3851</v>
      </c>
      <c r="B82" s="4" t="s">
        <v>66</v>
      </c>
      <c r="C82" s="5" t="s">
        <v>254</v>
      </c>
      <c r="D82" s="6" t="s">
        <v>65</v>
      </c>
      <c r="Y82" s="9">
        <f>IF(ISNUMBER(SEARCH($F$2,B82)),MAX($Y$4:Y81)+1,0)</f>
        <v>78</v>
      </c>
      <c r="Z82" s="9" t="s">
        <v>66</v>
      </c>
      <c r="AB82" s="9" t="str">
        <f>IFERROR(VLOOKUP(ROWS($AB$5:AB82),$Y$5:$Z$285,2,0),"")</f>
        <v>Designated Income (Non Capital)</v>
      </c>
    </row>
    <row r="83" spans="1:28" x14ac:dyDescent="0.25">
      <c r="A83" s="2">
        <v>3852</v>
      </c>
      <c r="B83" s="4" t="s">
        <v>67</v>
      </c>
      <c r="C83" s="5" t="s">
        <v>254</v>
      </c>
      <c r="D83" s="6" t="s">
        <v>65</v>
      </c>
      <c r="Y83" s="9">
        <f>IF(ISNUMBER(SEARCH($F$2,B83)),MAX($Y$4:Y82)+1,0)</f>
        <v>79</v>
      </c>
      <c r="Z83" s="9" t="s">
        <v>67</v>
      </c>
      <c r="AB83" s="9" t="str">
        <f>IFERROR(VLOOKUP(ROWS($AB$5:AB83),$Y$5:$Z$285,2,0),"")</f>
        <v>Restricted External Fundraising  (Non Capital)</v>
      </c>
    </row>
    <row r="84" spans="1:28" x14ac:dyDescent="0.25">
      <c r="A84" s="2">
        <v>3853</v>
      </c>
      <c r="B84" s="4" t="s">
        <v>68</v>
      </c>
      <c r="C84" s="5" t="s">
        <v>254</v>
      </c>
      <c r="D84" s="6" t="s">
        <v>65</v>
      </c>
      <c r="Y84" s="9">
        <f>IF(ISNUMBER(SEARCH($F$2,B84)),MAX($Y$4:Y83)+1,0)</f>
        <v>80</v>
      </c>
      <c r="Z84" s="9" t="s">
        <v>68</v>
      </c>
      <c r="AB84" s="9" t="str">
        <f>IFERROR(VLOOKUP(ROWS($AB$5:AB84),$Y$5:$Z$285,2,0),"")</f>
        <v>Unrestricted External Fundraising  (Non Capital)</v>
      </c>
    </row>
    <row r="85" spans="1:28" x14ac:dyDescent="0.25">
      <c r="A85" s="2">
        <v>4110</v>
      </c>
      <c r="B85" s="4" t="s">
        <v>69</v>
      </c>
      <c r="C85" s="5" t="s">
        <v>258</v>
      </c>
      <c r="D85" s="6" t="s">
        <v>259</v>
      </c>
      <c r="Y85" s="9">
        <f>IF(ISNUMBER(SEARCH($F$2,B85)),MAX($Y$4:Y84)+1,0)</f>
        <v>81</v>
      </c>
      <c r="Z85" s="9" t="s">
        <v>69</v>
      </c>
      <c r="AB85" s="9" t="str">
        <f>IFERROR(VLOOKUP(ROWS($AB$5:AB85),$Y$5:$Z$285,2,0),"")</f>
        <v>Substitute Teachers Expense</v>
      </c>
    </row>
    <row r="86" spans="1:28" x14ac:dyDescent="0.25">
      <c r="A86" s="2">
        <v>4111</v>
      </c>
      <c r="B86" s="4" t="s">
        <v>70</v>
      </c>
      <c r="C86" s="5" t="s">
        <v>258</v>
      </c>
      <c r="D86" s="6" t="s">
        <v>259</v>
      </c>
      <c r="Y86" s="9">
        <f>IF(ISNUMBER(SEARCH($F$2,B86)),MAX($Y$4:Y85)+1,0)</f>
        <v>82</v>
      </c>
      <c r="Z86" s="9" t="s">
        <v>70</v>
      </c>
      <c r="AB86" s="9" t="str">
        <f>IFERROR(VLOOKUP(ROWS($AB$5:AB86),$Y$5:$Z$285,2,0),"")</f>
        <v>Privately Paid Teachers Expense</v>
      </c>
    </row>
    <row r="87" spans="1:28" x14ac:dyDescent="0.25">
      <c r="A87" s="2">
        <v>4112</v>
      </c>
      <c r="B87" s="4" t="s">
        <v>71</v>
      </c>
      <c r="C87" s="5" t="s">
        <v>258</v>
      </c>
      <c r="D87" s="6" t="s">
        <v>259</v>
      </c>
      <c r="Y87" s="9">
        <f>IF(ISNUMBER(SEARCH($F$2,B87)),MAX($Y$4:Y86)+1,0)</f>
        <v>83</v>
      </c>
      <c r="Z87" s="9" t="s">
        <v>71</v>
      </c>
      <c r="AB87" s="9" t="str">
        <f>IFERROR(VLOOKUP(ROWS($AB$5:AB87),$Y$5:$Z$285,2,0),"")</f>
        <v>Chaplain Salaries Expense</v>
      </c>
    </row>
    <row r="88" spans="1:28" x14ac:dyDescent="0.25">
      <c r="A88" s="2">
        <v>4150</v>
      </c>
      <c r="B88" s="4" t="s">
        <v>72</v>
      </c>
      <c r="C88" s="5" t="s">
        <v>258</v>
      </c>
      <c r="D88" s="6" t="s">
        <v>259</v>
      </c>
      <c r="Y88" s="9">
        <f>IF(ISNUMBER(SEARCH($F$2,B88)),MAX($Y$4:Y87)+1,0)</f>
        <v>84</v>
      </c>
      <c r="Z88" s="9" t="s">
        <v>72</v>
      </c>
      <c r="AB88" s="9" t="str">
        <f>IFERROR(VLOOKUP(ROWS($AB$5:AB88),$Y$5:$Z$285,2,0),"")</f>
        <v>Supervision and Substitution Salaries Expense</v>
      </c>
    </row>
    <row r="89" spans="1:28" x14ac:dyDescent="0.25">
      <c r="A89" s="2">
        <v>4155</v>
      </c>
      <c r="B89" s="4" t="s">
        <v>73</v>
      </c>
      <c r="C89" s="5" t="s">
        <v>258</v>
      </c>
      <c r="D89" s="6" t="s">
        <v>259</v>
      </c>
      <c r="Y89" s="9">
        <f>IF(ISNUMBER(SEARCH($F$2,B89)),MAX($Y$4:Y88)+1,0)</f>
        <v>85</v>
      </c>
      <c r="Z89" s="9" t="s">
        <v>73</v>
      </c>
      <c r="AB89" s="9" t="str">
        <f>IFERROR(VLOOKUP(ROWS($AB$5:AB89),$Y$5:$Z$285,2,0),"")</f>
        <v>State Exam Salaries Expense</v>
      </c>
    </row>
    <row r="90" spans="1:28" x14ac:dyDescent="0.25">
      <c r="A90" s="2">
        <v>4170</v>
      </c>
      <c r="B90" s="4" t="s">
        <v>74</v>
      </c>
      <c r="C90" s="5" t="s">
        <v>258</v>
      </c>
      <c r="D90" s="6" t="s">
        <v>259</v>
      </c>
      <c r="Y90" s="9">
        <f>IF(ISNUMBER(SEARCH($F$2,B90)),MAX($Y$4:Y89)+1,0)</f>
        <v>86</v>
      </c>
      <c r="Z90" s="9" t="s">
        <v>74</v>
      </c>
      <c r="AB90" s="9" t="str">
        <f>IFERROR(VLOOKUP(ROWS($AB$5:AB90),$Y$5:$Z$285,2,0),"")</f>
        <v>Adult Education Salaries Expense</v>
      </c>
    </row>
    <row r="91" spans="1:28" x14ac:dyDescent="0.25">
      <c r="A91" s="2">
        <v>4180</v>
      </c>
      <c r="B91" s="4" t="s">
        <v>75</v>
      </c>
      <c r="C91" s="5" t="s">
        <v>258</v>
      </c>
      <c r="D91" s="6" t="s">
        <v>259</v>
      </c>
      <c r="Y91" s="9">
        <f>IF(ISNUMBER(SEARCH($F$2,B91)),MAX($Y$4:Y90)+1,0)</f>
        <v>87</v>
      </c>
      <c r="Z91" s="9" t="s">
        <v>75</v>
      </c>
      <c r="AB91" s="9" t="str">
        <f>IFERROR(VLOOKUP(ROWS($AB$5:AB91),$Y$5:$Z$285,2,0),"")</f>
        <v>Sport Coach Salaries Expense</v>
      </c>
    </row>
    <row r="92" spans="1:28" x14ac:dyDescent="0.25">
      <c r="A92" s="2">
        <v>4190</v>
      </c>
      <c r="B92" s="4" t="s">
        <v>76</v>
      </c>
      <c r="C92" s="5" t="s">
        <v>258</v>
      </c>
      <c r="D92" s="6" t="s">
        <v>259</v>
      </c>
      <c r="Y92" s="9">
        <f>IF(ISNUMBER(SEARCH($F$2,B92)),MAX($Y$4:Y91)+1,0)</f>
        <v>88</v>
      </c>
      <c r="Z92" s="9" t="s">
        <v>76</v>
      </c>
      <c r="AB92" s="9" t="str">
        <f>IFERROR(VLOOKUP(ROWS($AB$5:AB92),$Y$5:$Z$285,2,0),"")</f>
        <v>After School Study/Club Salaries Expense</v>
      </c>
    </row>
    <row r="93" spans="1:28" x14ac:dyDescent="0.25">
      <c r="A93" s="2">
        <v>4194</v>
      </c>
      <c r="B93" s="4" t="s">
        <v>77</v>
      </c>
      <c r="C93" s="5" t="s">
        <v>258</v>
      </c>
      <c r="D93" s="6" t="s">
        <v>259</v>
      </c>
      <c r="Y93" s="9">
        <f>IF(ISNUMBER(SEARCH($F$2,B93)),MAX($Y$4:Y92)+1,0)</f>
        <v>89</v>
      </c>
      <c r="Z93" s="9" t="s">
        <v>77</v>
      </c>
      <c r="AB93" s="9" t="str">
        <f>IFERROR(VLOOKUP(ROWS($AB$5:AB93),$Y$5:$Z$285,2,0),"")</f>
        <v>July Provision Expense</v>
      </c>
    </row>
    <row r="94" spans="1:28" x14ac:dyDescent="0.25">
      <c r="A94" s="2">
        <v>4196</v>
      </c>
      <c r="B94" s="4" t="s">
        <v>78</v>
      </c>
      <c r="C94" s="5" t="s">
        <v>258</v>
      </c>
      <c r="D94" s="6" t="s">
        <v>259</v>
      </c>
      <c r="Y94" s="9">
        <f>IF(ISNUMBER(SEARCH($F$2,B94)),MAX($Y$4:Y93)+1,0)</f>
        <v>90</v>
      </c>
      <c r="Z94" s="9" t="s">
        <v>78</v>
      </c>
      <c r="AB94" s="9" t="str">
        <f>IFERROR(VLOOKUP(ROWS($AB$5:AB94),$Y$5:$Z$285,2,0),"")</f>
        <v>Bus Escort Salary Expense</v>
      </c>
    </row>
    <row r="95" spans="1:28" x14ac:dyDescent="0.25">
      <c r="A95" s="2">
        <v>4197</v>
      </c>
      <c r="B95" s="4" t="s">
        <v>289</v>
      </c>
      <c r="C95" s="5" t="s">
        <v>258</v>
      </c>
      <c r="D95" s="6" t="s">
        <v>259</v>
      </c>
      <c r="Y95" s="9">
        <f>IF(ISNUMBER(SEARCH($F$2,B95)),MAX($Y$4:Y94)+1,0)</f>
        <v>91</v>
      </c>
      <c r="Z95" s="9" t="s">
        <v>289</v>
      </c>
      <c r="AB95" s="9" t="str">
        <f>IFERROR(VLOOKUP(ROWS($AB$5:AB95),$Y$5:$Z$285,2,0),"")</f>
        <v>COVID Replacement Bus Escort Hours Expense</v>
      </c>
    </row>
    <row r="96" spans="1:28" x14ac:dyDescent="0.25">
      <c r="A96" s="2">
        <v>4310</v>
      </c>
      <c r="B96" s="4" t="s">
        <v>79</v>
      </c>
      <c r="C96" s="5" t="s">
        <v>258</v>
      </c>
      <c r="D96" s="6" t="s">
        <v>260</v>
      </c>
      <c r="Y96" s="9">
        <f>IF(ISNUMBER(SEARCH($F$2,B96)),MAX($Y$4:Y95)+1,0)</f>
        <v>92</v>
      </c>
      <c r="Z96" s="9" t="s">
        <v>79</v>
      </c>
      <c r="AB96" s="9" t="str">
        <f>IFERROR(VLOOKUP(ROWS($AB$5:AB96),$Y$5:$Z$285,2,0),"")</f>
        <v>Teaching Aids Expense</v>
      </c>
    </row>
    <row r="97" spans="1:28" x14ac:dyDescent="0.25">
      <c r="A97" s="2">
        <v>4330</v>
      </c>
      <c r="B97" s="4" t="s">
        <v>80</v>
      </c>
      <c r="C97" s="5" t="s">
        <v>258</v>
      </c>
      <c r="D97" s="6" t="s">
        <v>260</v>
      </c>
      <c r="Y97" s="9">
        <f>IF(ISNUMBER(SEARCH($F$2,B97)),MAX($Y$4:Y96)+1,0)</f>
        <v>93</v>
      </c>
      <c r="Z97" s="9" t="s">
        <v>80</v>
      </c>
      <c r="AB97" s="9" t="str">
        <f>IFERROR(VLOOKUP(ROWS($AB$5:AB97),$Y$5:$Z$285,2,0),"")</f>
        <v>Religion/Ethos Expense</v>
      </c>
    </row>
    <row r="98" spans="1:28" x14ac:dyDescent="0.25">
      <c r="A98" s="2">
        <v>4350</v>
      </c>
      <c r="B98" s="4" t="s">
        <v>81</v>
      </c>
      <c r="C98" s="5" t="s">
        <v>258</v>
      </c>
      <c r="D98" s="6" t="s">
        <v>260</v>
      </c>
      <c r="Y98" s="9">
        <f>IF(ISNUMBER(SEARCH($F$2,B98)),MAX($Y$4:Y97)+1,0)</f>
        <v>94</v>
      </c>
      <c r="Z98" s="9" t="s">
        <v>81</v>
      </c>
      <c r="AB98" s="9" t="str">
        <f>IFERROR(VLOOKUP(ROWS($AB$5:AB98),$Y$5:$Z$285,2,0),"")</f>
        <v>Art Expense</v>
      </c>
    </row>
    <row r="99" spans="1:28" x14ac:dyDescent="0.25">
      <c r="A99" s="2">
        <v>4370</v>
      </c>
      <c r="B99" s="4" t="s">
        <v>82</v>
      </c>
      <c r="C99" s="5" t="s">
        <v>258</v>
      </c>
      <c r="D99" s="6" t="s">
        <v>260</v>
      </c>
      <c r="Y99" s="9">
        <f>IF(ISNUMBER(SEARCH($F$2,B99)),MAX($Y$4:Y98)+1,0)</f>
        <v>95</v>
      </c>
      <c r="Z99" s="9" t="s">
        <v>82</v>
      </c>
      <c r="AB99" s="9" t="str">
        <f>IFERROR(VLOOKUP(ROWS($AB$5:AB99),$Y$5:$Z$285,2,0),"")</f>
        <v>Home Economics Expense</v>
      </c>
    </row>
    <row r="100" spans="1:28" x14ac:dyDescent="0.25">
      <c r="A100" s="2">
        <v>4390</v>
      </c>
      <c r="B100" s="4" t="s">
        <v>83</v>
      </c>
      <c r="C100" s="5" t="s">
        <v>258</v>
      </c>
      <c r="D100" s="6" t="s">
        <v>260</v>
      </c>
      <c r="Y100" s="9">
        <f>IF(ISNUMBER(SEARCH($F$2,B100)),MAX($Y$4:Y99)+1,0)</f>
        <v>96</v>
      </c>
      <c r="Z100" s="9" t="s">
        <v>83</v>
      </c>
      <c r="AB100" s="9" t="str">
        <f>IFERROR(VLOOKUP(ROWS($AB$5:AB100),$Y$5:$Z$285,2,0),"")</f>
        <v>Science Expense</v>
      </c>
    </row>
    <row r="101" spans="1:28" x14ac:dyDescent="0.25">
      <c r="A101" s="2">
        <v>4410</v>
      </c>
      <c r="B101" s="4" t="s">
        <v>84</v>
      </c>
      <c r="C101" s="5" t="s">
        <v>258</v>
      </c>
      <c r="D101" s="6" t="s">
        <v>260</v>
      </c>
      <c r="Y101" s="9">
        <f>IF(ISNUMBER(SEARCH($F$2,B101)),MAX($Y$4:Y100)+1,0)</f>
        <v>97</v>
      </c>
      <c r="Z101" s="9" t="s">
        <v>84</v>
      </c>
      <c r="AB101" s="9" t="str">
        <f>IFERROR(VLOOKUP(ROWS($AB$5:AB101),$Y$5:$Z$285,2,0),"")</f>
        <v>Non Capital Computers / ICT Expense</v>
      </c>
    </row>
    <row r="102" spans="1:28" x14ac:dyDescent="0.25">
      <c r="A102" s="2">
        <v>4430</v>
      </c>
      <c r="B102" s="4" t="s">
        <v>85</v>
      </c>
      <c r="C102" s="5" t="s">
        <v>258</v>
      </c>
      <c r="D102" s="6" t="s">
        <v>260</v>
      </c>
      <c r="Y102" s="9">
        <f>IF(ISNUMBER(SEARCH($F$2,B102)),MAX($Y$4:Y101)+1,0)</f>
        <v>98</v>
      </c>
      <c r="Z102" s="9" t="s">
        <v>85</v>
      </c>
      <c r="AB102" s="9" t="str">
        <f>IFERROR(VLOOKUP(ROWS($AB$5:AB102),$Y$5:$Z$285,2,0),"")</f>
        <v>Woodwork / Building Construction Expense</v>
      </c>
    </row>
    <row r="103" spans="1:28" x14ac:dyDescent="0.25">
      <c r="A103" s="2">
        <v>4450</v>
      </c>
      <c r="B103" s="4" t="s">
        <v>86</v>
      </c>
      <c r="C103" s="5" t="s">
        <v>258</v>
      </c>
      <c r="D103" s="6" t="s">
        <v>260</v>
      </c>
      <c r="Y103" s="9">
        <f>IF(ISNUMBER(SEARCH($F$2,B103)),MAX($Y$4:Y102)+1,0)</f>
        <v>99</v>
      </c>
      <c r="Z103" s="9" t="s">
        <v>86</v>
      </c>
      <c r="AB103" s="9" t="str">
        <f>IFERROR(VLOOKUP(ROWS($AB$5:AB103),$Y$5:$Z$285,2,0),"")</f>
        <v>Metalwork / Engineering Expense</v>
      </c>
    </row>
    <row r="104" spans="1:28" x14ac:dyDescent="0.25">
      <c r="A104" s="2">
        <v>4470</v>
      </c>
      <c r="B104" s="4" t="s">
        <v>87</v>
      </c>
      <c r="C104" s="5" t="s">
        <v>258</v>
      </c>
      <c r="D104" s="6" t="s">
        <v>260</v>
      </c>
      <c r="Y104" s="9">
        <f>IF(ISNUMBER(SEARCH($F$2,B104)),MAX($Y$4:Y103)+1,0)</f>
        <v>100</v>
      </c>
      <c r="Z104" s="9" t="s">
        <v>87</v>
      </c>
      <c r="AB104" s="9" t="str">
        <f>IFERROR(VLOOKUP(ROWS($AB$5:AB104),$Y$5:$Z$285,2,0),"")</f>
        <v>Technology Expense</v>
      </c>
    </row>
    <row r="105" spans="1:28" x14ac:dyDescent="0.25">
      <c r="A105" s="2">
        <v>4490</v>
      </c>
      <c r="B105" s="4" t="s">
        <v>88</v>
      </c>
      <c r="C105" s="5" t="s">
        <v>258</v>
      </c>
      <c r="D105" s="6" t="s">
        <v>260</v>
      </c>
      <c r="Y105" s="9">
        <f>IF(ISNUMBER(SEARCH($F$2,B105)),MAX($Y$4:Y104)+1,0)</f>
        <v>101</v>
      </c>
      <c r="Z105" s="9" t="s">
        <v>88</v>
      </c>
      <c r="AB105" s="9" t="str">
        <f>IFERROR(VLOOKUP(ROWS($AB$5:AB105),$Y$5:$Z$285,2,0),"")</f>
        <v>Other Subjects Expense</v>
      </c>
    </row>
    <row r="106" spans="1:28" x14ac:dyDescent="0.25">
      <c r="A106" s="2">
        <v>4550</v>
      </c>
      <c r="B106" s="4" t="s">
        <v>89</v>
      </c>
      <c r="C106" s="5" t="s">
        <v>258</v>
      </c>
      <c r="D106" s="6" t="s">
        <v>260</v>
      </c>
      <c r="Y106" s="9">
        <f>IF(ISNUMBER(SEARCH($F$2,B106)),MAX($Y$4:Y105)+1,0)</f>
        <v>102</v>
      </c>
      <c r="Z106" s="9" t="s">
        <v>89</v>
      </c>
      <c r="AB106" s="9" t="str">
        <f>IFERROR(VLOOKUP(ROWS($AB$5:AB106),$Y$5:$Z$285,2,0),"")</f>
        <v>Leaving Cert Applied Expense</v>
      </c>
    </row>
    <row r="107" spans="1:28" x14ac:dyDescent="0.25">
      <c r="A107" s="2">
        <v>4570</v>
      </c>
      <c r="B107" s="4" t="s">
        <v>90</v>
      </c>
      <c r="C107" s="5" t="s">
        <v>258</v>
      </c>
      <c r="D107" s="6" t="s">
        <v>260</v>
      </c>
      <c r="Y107" s="9">
        <f>IF(ISNUMBER(SEARCH($F$2,B107)),MAX($Y$4:Y106)+1,0)</f>
        <v>103</v>
      </c>
      <c r="Z107" s="9" t="s">
        <v>90</v>
      </c>
      <c r="AB107" s="9" t="str">
        <f>IFERROR(VLOOKUP(ROWS($AB$5:AB107),$Y$5:$Z$285,2,0),"")</f>
        <v>LCVP Expense</v>
      </c>
    </row>
    <row r="108" spans="1:28" x14ac:dyDescent="0.25">
      <c r="A108" s="2">
        <v>4590</v>
      </c>
      <c r="B108" s="4" t="s">
        <v>91</v>
      </c>
      <c r="C108" s="5" t="s">
        <v>258</v>
      </c>
      <c r="D108" s="6" t="s">
        <v>260</v>
      </c>
      <c r="Y108" s="9">
        <f>IF(ISNUMBER(SEARCH($F$2,B108)),MAX($Y$4:Y107)+1,0)</f>
        <v>104</v>
      </c>
      <c r="Z108" s="9" t="s">
        <v>91</v>
      </c>
      <c r="AB108" s="9" t="str">
        <f>IFERROR(VLOOKUP(ROWS($AB$5:AB108),$Y$5:$Z$285,2,0),"")</f>
        <v>Transition Year Expense</v>
      </c>
    </row>
    <row r="109" spans="1:28" x14ac:dyDescent="0.25">
      <c r="A109" s="2">
        <v>4610</v>
      </c>
      <c r="B109" s="4" t="s">
        <v>92</v>
      </c>
      <c r="C109" s="5" t="s">
        <v>258</v>
      </c>
      <c r="D109" s="6" t="s">
        <v>260</v>
      </c>
      <c r="Y109" s="9">
        <f>IF(ISNUMBER(SEARCH($F$2,B109)),MAX($Y$4:Y108)+1,0)</f>
        <v>105</v>
      </c>
      <c r="Z109" s="9" t="s">
        <v>92</v>
      </c>
      <c r="AB109" s="9" t="str">
        <f>IFERROR(VLOOKUP(ROWS($AB$5:AB109),$Y$5:$Z$285,2,0),"")</f>
        <v>Learning Support Expense</v>
      </c>
    </row>
    <row r="110" spans="1:28" x14ac:dyDescent="0.25">
      <c r="A110" s="2">
        <v>4620</v>
      </c>
      <c r="B110" s="4" t="s">
        <v>93</v>
      </c>
      <c r="C110" s="5" t="s">
        <v>258</v>
      </c>
      <c r="D110" s="6" t="s">
        <v>260</v>
      </c>
      <c r="Y110" s="9">
        <f>IF(ISNUMBER(SEARCH($F$2,B110)),MAX($Y$4:Y109)+1,0)</f>
        <v>106</v>
      </c>
      <c r="Z110" s="9" t="s">
        <v>93</v>
      </c>
      <c r="AB110" s="9" t="str">
        <f>IFERROR(VLOOKUP(ROWS($AB$5:AB110),$Y$5:$Z$285,2,0),"")</f>
        <v>Teacher Inservice and Training Expense</v>
      </c>
    </row>
    <row r="111" spans="1:28" x14ac:dyDescent="0.25">
      <c r="A111" s="2">
        <v>4630</v>
      </c>
      <c r="B111" s="4" t="s">
        <v>94</v>
      </c>
      <c r="C111" s="5" t="s">
        <v>258</v>
      </c>
      <c r="D111" s="6" t="s">
        <v>260</v>
      </c>
      <c r="Y111" s="9">
        <f>IF(ISNUMBER(SEARCH($F$2,B111)),MAX($Y$4:Y110)+1,0)</f>
        <v>107</v>
      </c>
      <c r="Z111" s="9" t="s">
        <v>94</v>
      </c>
      <c r="AB111" s="9" t="str">
        <f>IFERROR(VLOOKUP(ROWS($AB$5:AB111),$Y$5:$Z$285,2,0),"")</f>
        <v>Career Guidance Expense</v>
      </c>
    </row>
    <row r="112" spans="1:28" x14ac:dyDescent="0.25">
      <c r="A112" s="2">
        <v>4640</v>
      </c>
      <c r="B112" s="4" t="s">
        <v>95</v>
      </c>
      <c r="C112" s="5" t="s">
        <v>258</v>
      </c>
      <c r="D112" s="6" t="s">
        <v>260</v>
      </c>
      <c r="Y112" s="9">
        <f>IF(ISNUMBER(SEARCH($F$2,B112)),MAX($Y$4:Y111)+1,0)</f>
        <v>108</v>
      </c>
      <c r="Z112" s="9" t="s">
        <v>95</v>
      </c>
      <c r="AB112" s="9" t="str">
        <f>IFERROR(VLOOKUP(ROWS($AB$5:AB112),$Y$5:$Z$285,2,0),"")</f>
        <v>Library Expense</v>
      </c>
    </row>
    <row r="113" spans="1:28" x14ac:dyDescent="0.25">
      <c r="A113" s="2">
        <v>4650</v>
      </c>
      <c r="B113" s="4" t="s">
        <v>96</v>
      </c>
      <c r="C113" s="5" t="s">
        <v>258</v>
      </c>
      <c r="D113" s="6" t="s">
        <v>260</v>
      </c>
      <c r="Y113" s="9">
        <f>IF(ISNUMBER(SEARCH($F$2,B113)),MAX($Y$4:Y112)+1,0)</f>
        <v>109</v>
      </c>
      <c r="Z113" s="9" t="s">
        <v>96</v>
      </c>
      <c r="AB113" s="9" t="str">
        <f>IFERROR(VLOOKUP(ROWS($AB$5:AB113),$Y$5:$Z$285,2,0),"")</f>
        <v>Physical Education Expense</v>
      </c>
    </row>
    <row r="114" spans="1:28" x14ac:dyDescent="0.25">
      <c r="A114" s="2">
        <v>4670</v>
      </c>
      <c r="B114" s="4" t="s">
        <v>97</v>
      </c>
      <c r="C114" s="5" t="s">
        <v>258</v>
      </c>
      <c r="D114" s="6" t="s">
        <v>260</v>
      </c>
      <c r="Y114" s="9">
        <f>IF(ISNUMBER(SEARCH($F$2,B114)),MAX($Y$4:Y113)+1,0)</f>
        <v>110</v>
      </c>
      <c r="Z114" s="9" t="s">
        <v>97</v>
      </c>
      <c r="AB114" s="9" t="str">
        <f>IFERROR(VLOOKUP(ROWS($AB$5:AB114),$Y$5:$Z$285,2,0),"")</f>
        <v>Games (excl. travel) Expense</v>
      </c>
    </row>
    <row r="115" spans="1:28" x14ac:dyDescent="0.25">
      <c r="A115" s="2">
        <v>4671</v>
      </c>
      <c r="B115" s="4" t="s">
        <v>98</v>
      </c>
      <c r="C115" s="5" t="s">
        <v>258</v>
      </c>
      <c r="D115" s="6" t="s">
        <v>260</v>
      </c>
      <c r="Y115" s="9">
        <f>IF(ISNUMBER(SEARCH($F$2,B115)),MAX($Y$4:Y114)+1,0)</f>
        <v>111</v>
      </c>
      <c r="Z115" s="9" t="s">
        <v>98</v>
      </c>
      <c r="AB115" s="9" t="str">
        <f>IFERROR(VLOOKUP(ROWS($AB$5:AB115),$Y$5:$Z$285,2,0),"")</f>
        <v>Travel Games Expense</v>
      </c>
    </row>
    <row r="116" spans="1:28" x14ac:dyDescent="0.25">
      <c r="A116" s="2">
        <v>4690</v>
      </c>
      <c r="B116" s="4" t="s">
        <v>99</v>
      </c>
      <c r="C116" s="5" t="s">
        <v>258</v>
      </c>
      <c r="D116" s="6" t="s">
        <v>260</v>
      </c>
      <c r="Y116" s="9">
        <f>IF(ISNUMBER(SEARCH($F$2,B116)),MAX($Y$4:Y115)+1,0)</f>
        <v>112</v>
      </c>
      <c r="Z116" s="9" t="s">
        <v>99</v>
      </c>
      <c r="AB116" s="9" t="str">
        <f>IFERROR(VLOOKUP(ROWS($AB$5:AB116),$Y$5:$Z$285,2,0),"")</f>
        <v>Bus Hire Expense</v>
      </c>
    </row>
    <row r="117" spans="1:28" x14ac:dyDescent="0.25">
      <c r="A117" s="2">
        <v>4710</v>
      </c>
      <c r="B117" s="4" t="s">
        <v>100</v>
      </c>
      <c r="C117" s="5" t="s">
        <v>258</v>
      </c>
      <c r="D117" s="6" t="s">
        <v>260</v>
      </c>
      <c r="Y117" s="9">
        <f>IF(ISNUMBER(SEARCH($F$2,B117)),MAX($Y$4:Y116)+1,0)</f>
        <v>113</v>
      </c>
      <c r="Z117" s="9" t="s">
        <v>100</v>
      </c>
      <c r="AB117" s="9" t="str">
        <f>IFERROR(VLOOKUP(ROWS($AB$5:AB117),$Y$5:$Z$285,2,0),"")</f>
        <v>School Tours Expense</v>
      </c>
    </row>
    <row r="118" spans="1:28" x14ac:dyDescent="0.25">
      <c r="A118" s="2">
        <v>4720</v>
      </c>
      <c r="B118" s="4" t="s">
        <v>101</v>
      </c>
      <c r="C118" s="5" t="s">
        <v>258</v>
      </c>
      <c r="D118" s="6" t="s">
        <v>260</v>
      </c>
      <c r="Y118" s="9">
        <f>IF(ISNUMBER(SEARCH($F$2,B118)),MAX($Y$4:Y117)+1,0)</f>
        <v>114</v>
      </c>
      <c r="Z118" s="9" t="s">
        <v>101</v>
      </c>
      <c r="AB118" s="9" t="str">
        <f>IFERROR(VLOOKUP(ROWS($AB$5:AB118),$Y$5:$Z$285,2,0),"")</f>
        <v>School Musical/Drama Expense</v>
      </c>
    </row>
    <row r="119" spans="1:28" ht="14.25" customHeight="1" x14ac:dyDescent="0.25">
      <c r="A119" s="2">
        <v>4730</v>
      </c>
      <c r="B119" s="4" t="s">
        <v>102</v>
      </c>
      <c r="C119" s="5" t="s">
        <v>258</v>
      </c>
      <c r="D119" s="6" t="s">
        <v>260</v>
      </c>
      <c r="Y119" s="9">
        <f>IF(ISNUMBER(SEARCH($F$2,B119)),MAX($Y$4:Y118)+1,0)</f>
        <v>115</v>
      </c>
      <c r="Z119" s="9" t="s">
        <v>102</v>
      </c>
      <c r="AB119" s="9" t="str">
        <f>IFERROR(VLOOKUP(ROWS($AB$5:AB119),$Y$5:$Z$285,2,0),"")</f>
        <v>Book Grant Expense</v>
      </c>
    </row>
    <row r="120" spans="1:28" ht="14.25" customHeight="1" x14ac:dyDescent="0.25">
      <c r="A120" s="2">
        <v>4740</v>
      </c>
      <c r="B120" s="4" t="s">
        <v>103</v>
      </c>
      <c r="C120" s="5" t="s">
        <v>258</v>
      </c>
      <c r="D120" s="6" t="s">
        <v>260</v>
      </c>
      <c r="Y120" s="9">
        <f>IF(ISNUMBER(SEARCH($F$2,B120)),MAX($Y$4:Y119)+1,0)</f>
        <v>116</v>
      </c>
      <c r="Z120" s="9" t="s">
        <v>103</v>
      </c>
      <c r="AB120" s="9" t="str">
        <f>IFERROR(VLOOKUP(ROWS($AB$5:AB120),$Y$5:$Z$285,2,0),"")</f>
        <v>Book Rental Scheme Expense</v>
      </c>
    </row>
    <row r="121" spans="1:28" x14ac:dyDescent="0.25">
      <c r="A121" s="2">
        <v>4741</v>
      </c>
      <c r="B121" s="4" t="s">
        <v>104</v>
      </c>
      <c r="C121" s="5" t="s">
        <v>258</v>
      </c>
      <c r="D121" s="6" t="s">
        <v>260</v>
      </c>
      <c r="Y121" s="9">
        <f>IF(ISNUMBER(SEARCH($F$2,B121)),MAX($Y$4:Y120)+1,0)</f>
        <v>117</v>
      </c>
      <c r="Z121" s="9" t="s">
        <v>104</v>
      </c>
      <c r="AB121" s="9" t="str">
        <f>IFERROR(VLOOKUP(ROWS($AB$5:AB121),$Y$5:$Z$285,2,0),"")</f>
        <v>Classroom Book Expense</v>
      </c>
    </row>
    <row r="122" spans="1:28" x14ac:dyDescent="0.25">
      <c r="A122" s="2">
        <v>4750</v>
      </c>
      <c r="B122" s="4" t="s">
        <v>105</v>
      </c>
      <c r="C122" s="5" t="s">
        <v>258</v>
      </c>
      <c r="D122" s="6" t="s">
        <v>260</v>
      </c>
      <c r="Y122" s="9">
        <f>IF(ISNUMBER(SEARCH($F$2,B122)),MAX($Y$4:Y121)+1,0)</f>
        <v>118</v>
      </c>
      <c r="Z122" s="9" t="s">
        <v>105</v>
      </c>
      <c r="AB122" s="9" t="str">
        <f>IFERROR(VLOOKUP(ROWS($AB$5:AB122),$Y$5:$Z$285,2,0),"")</f>
        <v>Mock Examinations Expense</v>
      </c>
    </row>
    <row r="123" spans="1:28" x14ac:dyDescent="0.25">
      <c r="A123" s="2">
        <v>4760</v>
      </c>
      <c r="B123" s="4" t="s">
        <v>106</v>
      </c>
      <c r="C123" s="5" t="s">
        <v>258</v>
      </c>
      <c r="D123" s="6" t="s">
        <v>260</v>
      </c>
      <c r="Y123" s="9">
        <f>IF(ISNUMBER(SEARCH($F$2,B123)),MAX($Y$4:Y122)+1,0)</f>
        <v>119</v>
      </c>
      <c r="Z123" s="9" t="s">
        <v>106</v>
      </c>
      <c r="AB123" s="9" t="str">
        <f>IFERROR(VLOOKUP(ROWS($AB$5:AB123),$Y$5:$Z$285,2,0),"")</f>
        <v>School Yearbook/Journal Expense</v>
      </c>
    </row>
    <row r="124" spans="1:28" x14ac:dyDescent="0.25">
      <c r="A124" s="2">
        <v>4770</v>
      </c>
      <c r="B124" s="4" t="s">
        <v>107</v>
      </c>
      <c r="C124" s="5" t="s">
        <v>258</v>
      </c>
      <c r="D124" s="6" t="s">
        <v>260</v>
      </c>
      <c r="Y124" s="9">
        <f>IF(ISNUMBER(SEARCH($F$2,B124)),MAX($Y$4:Y123)+1,0)</f>
        <v>120</v>
      </c>
      <c r="Z124" s="9" t="s">
        <v>107</v>
      </c>
      <c r="AB124" s="9" t="str">
        <f>IFERROR(VLOOKUP(ROWS($AB$5:AB124),$Y$5:$Z$285,2,0),"")</f>
        <v>Trophies and Prizes Expense</v>
      </c>
    </row>
    <row r="125" spans="1:28" x14ac:dyDescent="0.25">
      <c r="A125" s="2">
        <v>4780</v>
      </c>
      <c r="B125" s="4" t="s">
        <v>108</v>
      </c>
      <c r="C125" s="5" t="s">
        <v>258</v>
      </c>
      <c r="D125" s="6" t="s">
        <v>260</v>
      </c>
      <c r="Y125" s="9">
        <f>IF(ISNUMBER(SEARCH($F$2,B125)),MAX($Y$4:Y124)+1,0)</f>
        <v>121</v>
      </c>
      <c r="Z125" s="9" t="s">
        <v>108</v>
      </c>
      <c r="AB125" s="9" t="str">
        <f>IFERROR(VLOOKUP(ROWS($AB$5:AB125),$Y$5:$Z$285,2,0),"")</f>
        <v>Uniform Expense</v>
      </c>
    </row>
    <row r="126" spans="1:28" x14ac:dyDescent="0.25">
      <c r="A126" s="2">
        <v>4810</v>
      </c>
      <c r="B126" s="4" t="s">
        <v>109</v>
      </c>
      <c r="C126" s="5" t="s">
        <v>258</v>
      </c>
      <c r="D126" s="6" t="s">
        <v>260</v>
      </c>
      <c r="Y126" s="9">
        <f>IF(ISNUMBER(SEARCH($F$2,B126)),MAX($Y$4:Y125)+1,0)</f>
        <v>122</v>
      </c>
      <c r="Z126" s="9" t="s">
        <v>109</v>
      </c>
      <c r="AB126" s="9" t="str">
        <f>IFERROR(VLOOKUP(ROWS($AB$5:AB126),$Y$5:$Z$285,2,0),"")</f>
        <v>Home School Liaison Expense</v>
      </c>
    </row>
    <row r="127" spans="1:28" x14ac:dyDescent="0.25">
      <c r="A127" s="2">
        <v>4815</v>
      </c>
      <c r="B127" s="4" t="s">
        <v>110</v>
      </c>
      <c r="C127" s="5" t="s">
        <v>258</v>
      </c>
      <c r="D127" s="6" t="s">
        <v>260</v>
      </c>
      <c r="Y127" s="9">
        <f>IF(ISNUMBER(SEARCH($F$2,B127)),MAX($Y$4:Y126)+1,0)</f>
        <v>123</v>
      </c>
      <c r="Z127" s="9" t="s">
        <v>110</v>
      </c>
      <c r="AB127" s="9" t="str">
        <f>IFERROR(VLOOKUP(ROWS($AB$5:AB127),$Y$5:$Z$285,2,0),"")</f>
        <v>School Excellence Fund Expense</v>
      </c>
    </row>
    <row r="128" spans="1:28" x14ac:dyDescent="0.25">
      <c r="A128" s="2">
        <v>4850</v>
      </c>
      <c r="B128" s="4" t="s">
        <v>111</v>
      </c>
      <c r="C128" s="5" t="s">
        <v>258</v>
      </c>
      <c r="D128" s="6" t="s">
        <v>260</v>
      </c>
      <c r="Y128" s="9">
        <f>IF(ISNUMBER(SEARCH($F$2,B128)),MAX($Y$4:Y127)+1,0)</f>
        <v>124</v>
      </c>
      <c r="Z128" s="9" t="s">
        <v>111</v>
      </c>
      <c r="AB128" s="9" t="str">
        <f>IFERROR(VLOOKUP(ROWS($AB$5:AB128),$Y$5:$Z$285,2,0),"")</f>
        <v>Student Council Expense</v>
      </c>
    </row>
    <row r="129" spans="1:28" x14ac:dyDescent="0.25">
      <c r="A129" s="2">
        <v>4910</v>
      </c>
      <c r="B129" s="4" t="s">
        <v>112</v>
      </c>
      <c r="C129" s="5" t="s">
        <v>258</v>
      </c>
      <c r="D129" s="6" t="s">
        <v>260</v>
      </c>
      <c r="Y129" s="9">
        <f>IF(ISNUMBER(SEARCH($F$2,B129)),MAX($Y$4:Y128)+1,0)</f>
        <v>125</v>
      </c>
      <c r="Z129" s="9" t="s">
        <v>112</v>
      </c>
      <c r="AB129" s="9" t="str">
        <f>IFERROR(VLOOKUP(ROWS($AB$5:AB129),$Y$5:$Z$285,2,0),"")</f>
        <v>Other Educational Expense</v>
      </c>
    </row>
    <row r="130" spans="1:28" x14ac:dyDescent="0.25">
      <c r="A130" s="2">
        <v>4911</v>
      </c>
      <c r="B130" s="4" t="s">
        <v>113</v>
      </c>
      <c r="C130" s="5" t="s">
        <v>258</v>
      </c>
      <c r="D130" s="6" t="s">
        <v>260</v>
      </c>
      <c r="Y130" s="9">
        <f>IF(ISNUMBER(SEARCH($F$2,B130)),MAX($Y$4:Y129)+1,0)</f>
        <v>126</v>
      </c>
      <c r="Z130" s="9" t="s">
        <v>113</v>
      </c>
      <c r="AB130" s="9" t="str">
        <f>IFERROR(VLOOKUP(ROWS($AB$5:AB130),$Y$5:$Z$285,2,0),"")</f>
        <v>Department of Children and Youth Affairs Activities Expense</v>
      </c>
    </row>
    <row r="131" spans="1:28" x14ac:dyDescent="0.25">
      <c r="A131" s="2">
        <v>4912</v>
      </c>
      <c r="B131" s="4" t="s">
        <v>114</v>
      </c>
      <c r="C131" s="5" t="s">
        <v>258</v>
      </c>
      <c r="D131" s="6" t="s">
        <v>260</v>
      </c>
      <c r="Y131" s="9">
        <f>IF(ISNUMBER(SEARCH($F$2,B131)),MAX($Y$4:Y130)+1,0)</f>
        <v>127</v>
      </c>
      <c r="Z131" s="9" t="s">
        <v>114</v>
      </c>
      <c r="AB131" s="9" t="str">
        <f>IFERROR(VLOOKUP(ROWS($AB$5:AB131),$Y$5:$Z$285,2,0),"")</f>
        <v>DEASP Grants - School Meals Grant Expense</v>
      </c>
    </row>
    <row r="132" spans="1:28" x14ac:dyDescent="0.25">
      <c r="A132" s="2">
        <v>4913</v>
      </c>
      <c r="B132" s="4" t="s">
        <v>115</v>
      </c>
      <c r="C132" s="5" t="s">
        <v>258</v>
      </c>
      <c r="D132" s="6" t="s">
        <v>260</v>
      </c>
      <c r="Y132" s="9">
        <f>IF(ISNUMBER(SEARCH($F$2,B132)),MAX($Y$4:Y131)+1,0)</f>
        <v>128</v>
      </c>
      <c r="Z132" s="9" t="s">
        <v>115</v>
      </c>
      <c r="AB132" s="9" t="str">
        <f>IFERROR(VLOOKUP(ROWS($AB$5:AB132),$Y$5:$Z$285,2,0),"")</f>
        <v>Erasmus Expense</v>
      </c>
    </row>
    <row r="133" spans="1:28" x14ac:dyDescent="0.25">
      <c r="A133" s="2">
        <v>4914</v>
      </c>
      <c r="B133" s="4" t="s">
        <v>116</v>
      </c>
      <c r="C133" s="5" t="s">
        <v>258</v>
      </c>
      <c r="D133" s="6" t="s">
        <v>260</v>
      </c>
      <c r="Y133" s="9">
        <f>IF(ISNUMBER(SEARCH($F$2,B133)),MAX($Y$4:Y132)+1,0)</f>
        <v>129</v>
      </c>
      <c r="Z133" s="9" t="s">
        <v>116</v>
      </c>
      <c r="AB133" s="9" t="str">
        <f>IFERROR(VLOOKUP(ROWS($AB$5:AB133),$Y$5:$Z$285,2,0),"")</f>
        <v>Other Non Capital DES Grants Expense</v>
      </c>
    </row>
    <row r="134" spans="1:28" x14ac:dyDescent="0.25">
      <c r="A134" s="2">
        <v>4916</v>
      </c>
      <c r="B134" s="4" t="s">
        <v>117</v>
      </c>
      <c r="C134" s="5" t="s">
        <v>258</v>
      </c>
      <c r="D134" s="6" t="s">
        <v>260</v>
      </c>
      <c r="Y134" s="9">
        <f>IF(ISNUMBER(SEARCH($F$2,B134)),MAX($Y$4:Y133)+1,0)</f>
        <v>130</v>
      </c>
      <c r="Z134" s="9" t="s">
        <v>117</v>
      </c>
      <c r="AB134" s="9" t="str">
        <f>IFERROR(VLOOKUP(ROWS($AB$5:AB134),$Y$5:$Z$285,2,0),"")</f>
        <v>Student Insurance Expense</v>
      </c>
    </row>
    <row r="135" spans="1:28" x14ac:dyDescent="0.25">
      <c r="A135" s="2">
        <v>4917</v>
      </c>
      <c r="B135" s="4" t="s">
        <v>118</v>
      </c>
      <c r="C135" s="5" t="s">
        <v>258</v>
      </c>
      <c r="D135" s="6" t="s">
        <v>260</v>
      </c>
      <c r="Y135" s="9">
        <f>IF(ISNUMBER(SEARCH($F$2,B135)),MAX($Y$4:Y134)+1,0)</f>
        <v>131</v>
      </c>
      <c r="Z135" s="9" t="s">
        <v>118</v>
      </c>
      <c r="AB135" s="9" t="str">
        <f>IFERROR(VLOOKUP(ROWS($AB$5:AB135),$Y$5:$Z$285,2,0),"")</f>
        <v>Standardised Testing Expense</v>
      </c>
    </row>
    <row r="136" spans="1:28" x14ac:dyDescent="0.25">
      <c r="A136" s="2">
        <v>4918</v>
      </c>
      <c r="B136" s="4" t="s">
        <v>119</v>
      </c>
      <c r="C136" s="5" t="s">
        <v>258</v>
      </c>
      <c r="D136" s="6" t="s">
        <v>260</v>
      </c>
      <c r="Y136" s="9">
        <f>IF(ISNUMBER(SEARCH($F$2,B136)),MAX($Y$4:Y135)+1,0)</f>
        <v>132</v>
      </c>
      <c r="Z136" s="9" t="s">
        <v>119</v>
      </c>
      <c r="AB136" s="9" t="str">
        <f>IFERROR(VLOOKUP(ROWS($AB$5:AB136),$Y$5:$Z$285,2,0),"")</f>
        <v>Designated Expenditure (Non Capital)</v>
      </c>
    </row>
    <row r="137" spans="1:28" x14ac:dyDescent="0.25">
      <c r="A137" s="2">
        <v>4919</v>
      </c>
      <c r="B137" s="4" t="s">
        <v>120</v>
      </c>
      <c r="C137" s="5" t="s">
        <v>258</v>
      </c>
      <c r="D137" s="6" t="s">
        <v>260</v>
      </c>
      <c r="Y137" s="9">
        <f>IF(ISNUMBER(SEARCH($F$2,B137)),MAX($Y$4:Y136)+1,0)</f>
        <v>133</v>
      </c>
      <c r="Z137" s="9" t="s">
        <v>120</v>
      </c>
      <c r="AB137" s="9" t="str">
        <f>IFERROR(VLOOKUP(ROWS($AB$5:AB137),$Y$5:$Z$285,2,0),"")</f>
        <v>Special Educational Equipment (Non Capital) Expense</v>
      </c>
    </row>
    <row r="138" spans="1:28" x14ac:dyDescent="0.25">
      <c r="A138" s="2">
        <v>4920</v>
      </c>
      <c r="B138" s="4" t="s">
        <v>121</v>
      </c>
      <c r="C138" s="5" t="s">
        <v>258</v>
      </c>
      <c r="D138" s="6" t="s">
        <v>260</v>
      </c>
      <c r="Y138" s="9">
        <f>IF(ISNUMBER(SEARCH($F$2,B138)),MAX($Y$4:Y137)+1,0)</f>
        <v>134</v>
      </c>
      <c r="Z138" s="9" t="s">
        <v>121</v>
      </c>
      <c r="AB138" s="9" t="str">
        <f>IFERROR(VLOOKUP(ROWS($AB$5:AB138),$Y$5:$Z$285,2,0),"")</f>
        <v>School Irish Dance Expense</v>
      </c>
    </row>
    <row r="139" spans="1:28" x14ac:dyDescent="0.25">
      <c r="A139" s="2">
        <v>4921</v>
      </c>
      <c r="B139" s="4" t="s">
        <v>122</v>
      </c>
      <c r="C139" s="5" t="s">
        <v>258</v>
      </c>
      <c r="D139" s="6" t="s">
        <v>260</v>
      </c>
      <c r="Y139" s="9">
        <f>IF(ISNUMBER(SEARCH($F$2,B139)),MAX($Y$4:Y138)+1,0)</f>
        <v>135</v>
      </c>
      <c r="Z139" s="9" t="s">
        <v>122</v>
      </c>
      <c r="AB139" s="9" t="str">
        <f>IFERROR(VLOOKUP(ROWS($AB$5:AB139),$Y$5:$Z$285,2,0),"")</f>
        <v>School Swimming Expense</v>
      </c>
    </row>
    <row r="140" spans="1:28" x14ac:dyDescent="0.25">
      <c r="A140" s="2">
        <v>4922</v>
      </c>
      <c r="B140" s="4" t="s">
        <v>123</v>
      </c>
      <c r="C140" s="5" t="s">
        <v>258</v>
      </c>
      <c r="D140" s="6" t="s">
        <v>260</v>
      </c>
      <c r="Y140" s="9">
        <f>IF(ISNUMBER(SEARCH($F$2,B140)),MAX($Y$4:Y139)+1,0)</f>
        <v>136</v>
      </c>
      <c r="Z140" s="9" t="s">
        <v>123</v>
      </c>
      <c r="AB140" s="9" t="str">
        <f>IFERROR(VLOOKUP(ROWS($AB$5:AB140),$Y$5:$Z$285,2,0),"")</f>
        <v>Restricted School Fundraising Expenses  (Non Capital)</v>
      </c>
    </row>
    <row r="141" spans="1:28" x14ac:dyDescent="0.25">
      <c r="A141" s="2">
        <v>4923</v>
      </c>
      <c r="B141" s="4" t="s">
        <v>124</v>
      </c>
      <c r="C141" s="5" t="s">
        <v>258</v>
      </c>
      <c r="D141" s="6" t="s">
        <v>260</v>
      </c>
      <c r="Y141" s="9">
        <f>IF(ISNUMBER(SEARCH($F$2,B141)),MAX($Y$4:Y140)+1,0)</f>
        <v>137</v>
      </c>
      <c r="Z141" s="9" t="s">
        <v>124</v>
      </c>
      <c r="AB141" s="9" t="str">
        <f>IFERROR(VLOOKUP(ROWS($AB$5:AB141),$Y$5:$Z$285,2,0),"")</f>
        <v>Restricted External Fundraising Expenses  (Non Capital)</v>
      </c>
    </row>
    <row r="142" spans="1:28" x14ac:dyDescent="0.25">
      <c r="A142" s="2">
        <v>4924</v>
      </c>
      <c r="B142" s="4" t="s">
        <v>125</v>
      </c>
      <c r="C142" s="5" t="s">
        <v>258</v>
      </c>
      <c r="D142" s="6" t="s">
        <v>260</v>
      </c>
      <c r="Y142" s="9">
        <f>IF(ISNUMBER(SEARCH($F$2,B142)),MAX($Y$4:Y141)+1,0)</f>
        <v>138</v>
      </c>
      <c r="Z142" s="9" t="s">
        <v>125</v>
      </c>
      <c r="AB142" s="9" t="str">
        <f>IFERROR(VLOOKUP(ROWS($AB$5:AB142),$Y$5:$Z$285,2,0),"")</f>
        <v>Unrestricted External Fundraising Expenses (Non Capital)</v>
      </c>
    </row>
    <row r="143" spans="1:28" x14ac:dyDescent="0.25">
      <c r="A143" s="2">
        <v>4925</v>
      </c>
      <c r="B143" s="4" t="s">
        <v>126</v>
      </c>
      <c r="C143" s="5" t="s">
        <v>258</v>
      </c>
      <c r="D143" s="6" t="s">
        <v>260</v>
      </c>
      <c r="Y143" s="9">
        <f>IF(ISNUMBER(SEARCH($F$2,B143)),MAX($Y$4:Y142)+1,0)</f>
        <v>139</v>
      </c>
      <c r="Z143" s="9" t="s">
        <v>126</v>
      </c>
      <c r="AB143" s="9" t="str">
        <f>IFERROR(VLOOKUP(ROWS($AB$5:AB143),$Y$5:$Z$285,2,0),"")</f>
        <v>Unrestricted School Fundraising Expenses (Non Capital)</v>
      </c>
    </row>
    <row r="144" spans="1:28" x14ac:dyDescent="0.25">
      <c r="A144" s="2">
        <v>4926</v>
      </c>
      <c r="B144" s="4" t="s">
        <v>127</v>
      </c>
      <c r="C144" s="5" t="s">
        <v>258</v>
      </c>
      <c r="D144" s="6" t="s">
        <v>260</v>
      </c>
      <c r="Y144" s="9">
        <f>IF(ISNUMBER(SEARCH($F$2,B144)),MAX($Y$4:Y143)+1,0)</f>
        <v>140</v>
      </c>
      <c r="Z144" s="9" t="s">
        <v>127</v>
      </c>
      <c r="AB144" s="9" t="str">
        <f>IFERROR(VLOOKUP(ROWS($AB$5:AB144),$Y$5:$Z$285,2,0),"")</f>
        <v>Other Educational Wages Expense</v>
      </c>
    </row>
    <row r="145" spans="1:28" x14ac:dyDescent="0.25">
      <c r="A145" s="2">
        <v>4930</v>
      </c>
      <c r="B145" s="4" t="s">
        <v>128</v>
      </c>
      <c r="C145" s="5" t="s">
        <v>258</v>
      </c>
      <c r="D145" s="6" t="s">
        <v>260</v>
      </c>
      <c r="Y145" s="9">
        <f>IF(ISNUMBER(SEARCH($F$2,B145)),MAX($Y$4:Y144)+1,0)</f>
        <v>141</v>
      </c>
      <c r="Z145" s="9" t="s">
        <v>128</v>
      </c>
      <c r="AB145" s="9" t="str">
        <f>IFERROR(VLOOKUP(ROWS($AB$5:AB145),$Y$5:$Z$285,2,0),"")</f>
        <v>Pre-School Expense</v>
      </c>
    </row>
    <row r="146" spans="1:28" x14ac:dyDescent="0.25">
      <c r="A146" s="2">
        <v>5010</v>
      </c>
      <c r="B146" s="4" t="s">
        <v>129</v>
      </c>
      <c r="C146" s="5" t="s">
        <v>258</v>
      </c>
      <c r="D146" s="6" t="s">
        <v>261</v>
      </c>
      <c r="Y146" s="9">
        <f>IF(ISNUMBER(SEARCH($F$2,B146)),MAX($Y$4:Y145)+1,0)</f>
        <v>142</v>
      </c>
      <c r="Z146" s="9" t="s">
        <v>129</v>
      </c>
      <c r="AB146" s="9" t="str">
        <f>IFERROR(VLOOKUP(ROWS($AB$5:AB146),$Y$5:$Z$285,2,0),"")</f>
        <v>Caretaker Wages Expense</v>
      </c>
    </row>
    <row r="147" spans="1:28" x14ac:dyDescent="0.25">
      <c r="A147" s="2">
        <v>5011</v>
      </c>
      <c r="B147" s="4" t="s">
        <v>290</v>
      </c>
      <c r="C147" s="5" t="s">
        <v>258</v>
      </c>
      <c r="D147" s="6" t="s">
        <v>261</v>
      </c>
      <c r="Y147" s="9">
        <f>IF(ISNUMBER(SEARCH($F$2,B147)),MAX($Y$4:Y146)+1,0)</f>
        <v>143</v>
      </c>
      <c r="Z147" s="9" t="s">
        <v>290</v>
      </c>
      <c r="AB147" s="9" t="str">
        <f>IFERROR(VLOOKUP(ROWS($AB$5:AB147),$Y$5:$Z$285,2,0),"")</f>
        <v>COVID Replacement Caretaker Hours Expense</v>
      </c>
    </row>
    <row r="148" spans="1:28" x14ac:dyDescent="0.25">
      <c r="A148" s="2">
        <v>5020</v>
      </c>
      <c r="B148" s="4" t="s">
        <v>130</v>
      </c>
      <c r="C148" s="5" t="s">
        <v>258</v>
      </c>
      <c r="D148" s="6" t="s">
        <v>261</v>
      </c>
      <c r="Y148" s="9">
        <f>IF(ISNUMBER(SEARCH($F$2,B148)),MAX($Y$4:Y147)+1,0)</f>
        <v>144</v>
      </c>
      <c r="Z148" s="9" t="s">
        <v>130</v>
      </c>
      <c r="AB148" s="9" t="str">
        <f>IFERROR(VLOOKUP(ROWS($AB$5:AB148),$Y$5:$Z$285,2,0),"")</f>
        <v>Caretaker Sports Complex Wages Expense</v>
      </c>
    </row>
    <row r="149" spans="1:28" x14ac:dyDescent="0.25">
      <c r="A149" s="2">
        <v>5030</v>
      </c>
      <c r="B149" s="4" t="s">
        <v>131</v>
      </c>
      <c r="C149" s="5" t="s">
        <v>258</v>
      </c>
      <c r="D149" s="6" t="s">
        <v>261</v>
      </c>
      <c r="Y149" s="9">
        <f>IF(ISNUMBER(SEARCH($F$2,B149)),MAX($Y$4:Y148)+1,0)</f>
        <v>145</v>
      </c>
      <c r="Z149" s="9" t="s">
        <v>131</v>
      </c>
      <c r="AB149" s="9" t="str">
        <f>IFERROR(VLOOKUP(ROWS($AB$5:AB149),$Y$5:$Z$285,2,0),"")</f>
        <v>Caretaker Pension Expense</v>
      </c>
    </row>
    <row r="150" spans="1:28" x14ac:dyDescent="0.25">
      <c r="A150" s="2">
        <v>5110</v>
      </c>
      <c r="B150" s="4" t="s">
        <v>132</v>
      </c>
      <c r="C150" s="5" t="s">
        <v>258</v>
      </c>
      <c r="D150" s="6" t="s">
        <v>261</v>
      </c>
      <c r="Y150" s="9">
        <f>IF(ISNUMBER(SEARCH($F$2,B150)),MAX($Y$4:Y149)+1,0)</f>
        <v>146</v>
      </c>
      <c r="Z150" s="9" t="s">
        <v>132</v>
      </c>
      <c r="AB150" s="9" t="str">
        <f>IFERROR(VLOOKUP(ROWS($AB$5:AB150),$Y$5:$Z$285,2,0),"")</f>
        <v>Cleaners Wages Expense</v>
      </c>
    </row>
    <row r="151" spans="1:28" x14ac:dyDescent="0.25">
      <c r="A151" s="2">
        <v>5111</v>
      </c>
      <c r="B151" s="4" t="s">
        <v>291</v>
      </c>
      <c r="C151" s="5" t="s">
        <v>258</v>
      </c>
      <c r="D151" s="6" t="s">
        <v>261</v>
      </c>
      <c r="Y151" s="9">
        <f>IF(ISNUMBER(SEARCH($F$2,B151)),MAX($Y$4:Y150)+1,0)</f>
        <v>147</v>
      </c>
      <c r="Z151" s="9" t="s">
        <v>291</v>
      </c>
      <c r="AB151" s="9" t="str">
        <f>IFERROR(VLOOKUP(ROWS($AB$5:AB151),$Y$5:$Z$285,2,0),"")</f>
        <v>COVID Replacement Cleaner Hours Expense</v>
      </c>
    </row>
    <row r="152" spans="1:28" x14ac:dyDescent="0.25">
      <c r="A152" s="2">
        <v>5112</v>
      </c>
      <c r="B152" s="4" t="s">
        <v>133</v>
      </c>
      <c r="C152" s="5" t="s">
        <v>258</v>
      </c>
      <c r="D152" s="6" t="s">
        <v>261</v>
      </c>
      <c r="Y152" s="9">
        <f>IF(ISNUMBER(SEARCH($F$2,B152)),MAX($Y$4:Y151)+1,0)</f>
        <v>148</v>
      </c>
      <c r="Z152" s="9" t="s">
        <v>133</v>
      </c>
      <c r="AB152" s="9" t="str">
        <f>IFERROR(VLOOKUP(ROWS($AB$5:AB152),$Y$5:$Z$285,2,0),"")</f>
        <v>Cleaners' Pension Expense</v>
      </c>
    </row>
    <row r="153" spans="1:28" x14ac:dyDescent="0.25">
      <c r="A153" s="2">
        <v>5150</v>
      </c>
      <c r="B153" s="4" t="s">
        <v>134</v>
      </c>
      <c r="C153" s="5" t="s">
        <v>258</v>
      </c>
      <c r="D153" s="6" t="s">
        <v>261</v>
      </c>
      <c r="Y153" s="9">
        <f>IF(ISNUMBER(SEARCH($F$2,B153)),MAX($Y$4:Y152)+1,0)</f>
        <v>149</v>
      </c>
      <c r="Z153" s="9" t="s">
        <v>134</v>
      </c>
      <c r="AB153" s="9" t="str">
        <f>IFERROR(VLOOKUP(ROWS($AB$5:AB153),$Y$5:$Z$285,2,0),"")</f>
        <v>Contract Cleaners Expense</v>
      </c>
    </row>
    <row r="154" spans="1:28" x14ac:dyDescent="0.25">
      <c r="A154" s="2">
        <v>5170</v>
      </c>
      <c r="B154" s="4" t="s">
        <v>135</v>
      </c>
      <c r="C154" s="5" t="s">
        <v>258</v>
      </c>
      <c r="D154" s="6" t="s">
        <v>261</v>
      </c>
      <c r="Y154" s="9">
        <f>IF(ISNUMBER(SEARCH($F$2,B154)),MAX($Y$4:Y153)+1,0)</f>
        <v>150</v>
      </c>
      <c r="Z154" s="9" t="s">
        <v>135</v>
      </c>
      <c r="AB154" s="9" t="str">
        <f>IFERROR(VLOOKUP(ROWS($AB$5:AB154),$Y$5:$Z$285,2,0),"")</f>
        <v>Cleaning Materials Expense</v>
      </c>
    </row>
    <row r="155" spans="1:28" x14ac:dyDescent="0.25">
      <c r="A155" s="2">
        <v>5310</v>
      </c>
      <c r="B155" s="4" t="s">
        <v>136</v>
      </c>
      <c r="C155" s="5" t="s">
        <v>258</v>
      </c>
      <c r="D155" s="6" t="s">
        <v>261</v>
      </c>
      <c r="Y155" s="9">
        <f>IF(ISNUMBER(SEARCH($F$2,B155)),MAX($Y$4:Y154)+1,0)</f>
        <v>151</v>
      </c>
      <c r="Z155" s="9" t="s">
        <v>136</v>
      </c>
      <c r="AB155" s="9" t="str">
        <f>IFERROR(VLOOKUP(ROWS($AB$5:AB155),$Y$5:$Z$285,2,0),"")</f>
        <v>Repairs to Buildings and Grounds Expense</v>
      </c>
    </row>
    <row r="156" spans="1:28" x14ac:dyDescent="0.25">
      <c r="A156" s="2">
        <v>5315</v>
      </c>
      <c r="B156" s="4" t="s">
        <v>137</v>
      </c>
      <c r="C156" s="5" t="s">
        <v>258</v>
      </c>
      <c r="D156" s="6" t="s">
        <v>261</v>
      </c>
      <c r="Y156" s="9">
        <f>IF(ISNUMBER(SEARCH($F$2,B156)),MAX($Y$4:Y155)+1,0)</f>
        <v>152</v>
      </c>
      <c r="Z156" s="9" t="s">
        <v>137</v>
      </c>
      <c r="AB156" s="9" t="str">
        <f>IFERROR(VLOOKUP(ROWS($AB$5:AB156),$Y$5:$Z$285,2,0),"")</f>
        <v>Minor Works Grant (Non Capital) Expense</v>
      </c>
    </row>
    <row r="157" spans="1:28" x14ac:dyDescent="0.25">
      <c r="A157" s="2">
        <v>5316</v>
      </c>
      <c r="B157" s="4" t="s">
        <v>292</v>
      </c>
      <c r="C157" s="5" t="s">
        <v>258</v>
      </c>
      <c r="D157" s="6" t="s">
        <v>261</v>
      </c>
      <c r="Y157" s="9">
        <f>IF(ISNUMBER(SEARCH($F$2,B157)),MAX($Y$4:Y156)+1,0)</f>
        <v>153</v>
      </c>
      <c r="Z157" s="9" t="s">
        <v>292</v>
      </c>
      <c r="AB157" s="9" t="str">
        <f>IFERROR(VLOOKUP(ROWS($AB$5:AB157),$Y$5:$Z$285,2,0),"")</f>
        <v>COVID Minor Works Grant (Non Capital) Expense</v>
      </c>
    </row>
    <row r="158" spans="1:28" x14ac:dyDescent="0.25">
      <c r="A158" s="2">
        <v>5350</v>
      </c>
      <c r="B158" s="4" t="s">
        <v>138</v>
      </c>
      <c r="C158" s="5" t="s">
        <v>258</v>
      </c>
      <c r="D158" s="6" t="s">
        <v>261</v>
      </c>
      <c r="Y158" s="9">
        <f>IF(ISNUMBER(SEARCH($F$2,B158)),MAX($Y$4:Y157)+1,0)</f>
        <v>154</v>
      </c>
      <c r="Z158" s="9" t="s">
        <v>138</v>
      </c>
      <c r="AB158" s="9" t="str">
        <f>IFERROR(VLOOKUP(ROWS($AB$5:AB158),$Y$5:$Z$285,2,0),"")</f>
        <v>Repairs to Furniture, Fittings and Equipment Expense</v>
      </c>
    </row>
    <row r="159" spans="1:28" x14ac:dyDescent="0.25">
      <c r="A159" s="2">
        <v>5400</v>
      </c>
      <c r="B159" s="4" t="s">
        <v>139</v>
      </c>
      <c r="C159" s="5" t="s">
        <v>258</v>
      </c>
      <c r="D159" s="6" t="s">
        <v>261</v>
      </c>
      <c r="Y159" s="9">
        <f>IF(ISNUMBER(SEARCH($F$2,B159)),MAX($Y$4:Y158)+1,0)</f>
        <v>155</v>
      </c>
      <c r="Z159" s="9" t="s">
        <v>139</v>
      </c>
      <c r="AB159" s="9" t="str">
        <f>IFERROR(VLOOKUP(ROWS($AB$5:AB159),$Y$5:$Z$285,2,0),"")</f>
        <v>Security Expense</v>
      </c>
    </row>
    <row r="160" spans="1:28" x14ac:dyDescent="0.25">
      <c r="A160" s="2">
        <v>5450</v>
      </c>
      <c r="B160" s="4" t="s">
        <v>140</v>
      </c>
      <c r="C160" s="5" t="s">
        <v>258</v>
      </c>
      <c r="D160" s="6" t="s">
        <v>261</v>
      </c>
      <c r="Y160" s="9">
        <f>IF(ISNUMBER(SEARCH($F$2,B160)),MAX($Y$4:Y159)+1,0)</f>
        <v>156</v>
      </c>
      <c r="Z160" s="9" t="s">
        <v>140</v>
      </c>
      <c r="AB160" s="9" t="str">
        <f>IFERROR(VLOOKUP(ROWS($AB$5:AB160),$Y$5:$Z$285,2,0),"")</f>
        <v>Insurance Expense</v>
      </c>
    </row>
    <row r="161" spans="1:28" x14ac:dyDescent="0.25">
      <c r="A161" s="2">
        <v>5510</v>
      </c>
      <c r="B161" s="4" t="s">
        <v>141</v>
      </c>
      <c r="C161" s="5" t="s">
        <v>258</v>
      </c>
      <c r="D161" s="6" t="s">
        <v>261</v>
      </c>
      <c r="Y161" s="9">
        <f>IF(ISNUMBER(SEARCH($F$2,B161)),MAX($Y$4:Y160)+1,0)</f>
        <v>157</v>
      </c>
      <c r="Z161" s="9" t="s">
        <v>141</v>
      </c>
      <c r="AB161" s="9" t="str">
        <f>IFERROR(VLOOKUP(ROWS($AB$5:AB161),$Y$5:$Z$285,2,0),"")</f>
        <v>Heating Expense</v>
      </c>
    </row>
    <row r="162" spans="1:28" x14ac:dyDescent="0.25">
      <c r="A162" s="2">
        <v>5550</v>
      </c>
      <c r="B162" s="4" t="s">
        <v>142</v>
      </c>
      <c r="C162" s="5" t="s">
        <v>258</v>
      </c>
      <c r="D162" s="6" t="s">
        <v>261</v>
      </c>
      <c r="Y162" s="9">
        <f>IF(ISNUMBER(SEARCH($F$2,B162)),MAX($Y$4:Y161)+1,0)</f>
        <v>158</v>
      </c>
      <c r="Z162" s="9" t="s">
        <v>142</v>
      </c>
      <c r="AB162" s="9" t="str">
        <f>IFERROR(VLOOKUP(ROWS($AB$5:AB162),$Y$5:$Z$285,2,0),"")</f>
        <v>Light and Power Expense</v>
      </c>
    </row>
    <row r="163" spans="1:28" x14ac:dyDescent="0.25">
      <c r="A163" s="2">
        <v>5551</v>
      </c>
      <c r="B163" s="4" t="s">
        <v>143</v>
      </c>
      <c r="C163" s="5" t="s">
        <v>258</v>
      </c>
      <c r="D163" s="6" t="s">
        <v>261</v>
      </c>
      <c r="Y163" s="9">
        <f>IF(ISNUMBER(SEARCH($F$2,B163)),MAX($Y$4:Y162)+1,0)</f>
        <v>159</v>
      </c>
      <c r="Z163" s="9" t="s">
        <v>143</v>
      </c>
      <c r="AB163" s="9" t="str">
        <f>IFERROR(VLOOKUP(ROWS($AB$5:AB163),$Y$5:$Z$285,2,0),"")</f>
        <v>Rent of Temporary Accommodation Expense</v>
      </c>
    </row>
    <row r="164" spans="1:28" x14ac:dyDescent="0.25">
      <c r="A164" s="2">
        <v>5552</v>
      </c>
      <c r="B164" s="4" t="s">
        <v>144</v>
      </c>
      <c r="C164" s="5" t="s">
        <v>258</v>
      </c>
      <c r="D164" s="6" t="s">
        <v>261</v>
      </c>
      <c r="Y164" s="9">
        <f>IF(ISNUMBER(SEARCH($F$2,B164)),MAX($Y$4:Y163)+1,0)</f>
        <v>160</v>
      </c>
      <c r="Z164" s="9" t="s">
        <v>144</v>
      </c>
      <c r="AB164" s="9" t="str">
        <f>IFERROR(VLOOKUP(ROWS($AB$5:AB164),$Y$5:$Z$285,2,0),"")</f>
        <v>Other Rental Costs Expense</v>
      </c>
    </row>
    <row r="165" spans="1:28" x14ac:dyDescent="0.25">
      <c r="A165" s="2">
        <v>5610</v>
      </c>
      <c r="B165" s="4" t="s">
        <v>145</v>
      </c>
      <c r="C165" s="5" t="s">
        <v>258</v>
      </c>
      <c r="D165" s="6" t="s">
        <v>261</v>
      </c>
      <c r="Y165" s="9">
        <f>IF(ISNUMBER(SEARCH($F$2,B165)),MAX($Y$4:Y164)+1,0)</f>
        <v>161</v>
      </c>
      <c r="Z165" s="9" t="s">
        <v>145</v>
      </c>
      <c r="AB165" s="9" t="str">
        <f>IFERROR(VLOOKUP(ROWS($AB$5:AB165),$Y$5:$Z$285,2,0),"")</f>
        <v>Water Rates and Refuse Expense</v>
      </c>
    </row>
    <row r="166" spans="1:28" x14ac:dyDescent="0.25">
      <c r="A166" s="2">
        <v>5700</v>
      </c>
      <c r="B166" s="4" t="s">
        <v>146</v>
      </c>
      <c r="C166" s="5" t="s">
        <v>258</v>
      </c>
      <c r="D166" s="6" t="s">
        <v>261</v>
      </c>
      <c r="Y166" s="9">
        <f>IF(ISNUMBER(SEARCH($F$2,B166)),MAX($Y$4:Y165)+1,0)</f>
        <v>162</v>
      </c>
      <c r="Z166" s="9" t="s">
        <v>146</v>
      </c>
      <c r="AB166" s="9" t="str">
        <f>IFERROR(VLOOKUP(ROWS($AB$5:AB166),$Y$5:$Z$285,2,0),"")</f>
        <v>Licence Fee to Patron/Trustee Expense</v>
      </c>
    </row>
    <row r="167" spans="1:28" x14ac:dyDescent="0.25">
      <c r="A167" s="2">
        <v>5710</v>
      </c>
      <c r="B167" s="4" t="s">
        <v>147</v>
      </c>
      <c r="C167" s="5" t="s">
        <v>258</v>
      </c>
      <c r="D167" s="6" t="s">
        <v>261</v>
      </c>
      <c r="Y167" s="9">
        <f>IF(ISNUMBER(SEARCH($F$2,B167)),MAX($Y$4:Y166)+1,0)</f>
        <v>163</v>
      </c>
      <c r="Z167" s="9" t="s">
        <v>147</v>
      </c>
      <c r="AB167" s="9" t="str">
        <f>IFERROR(VLOOKUP(ROWS($AB$5:AB167),$Y$5:$Z$285,2,0),"")</f>
        <v>Repairs to Sports Complex</v>
      </c>
    </row>
    <row r="168" spans="1:28" x14ac:dyDescent="0.25">
      <c r="A168" s="2">
        <v>5800</v>
      </c>
      <c r="B168" s="4" t="s">
        <v>148</v>
      </c>
      <c r="C168" s="5" t="s">
        <v>258</v>
      </c>
      <c r="D168" s="6" t="s">
        <v>261</v>
      </c>
      <c r="Y168" s="9">
        <f>IF(ISNUMBER(SEARCH($F$2,B168)),MAX($Y$4:Y167)+1,0)</f>
        <v>164</v>
      </c>
      <c r="Z168" s="9" t="s">
        <v>148</v>
      </c>
      <c r="AB168" s="9" t="str">
        <f>IFERROR(VLOOKUP(ROWS($AB$5:AB168),$Y$5:$Z$285,2,0),"")</f>
        <v>Other Repairs and Maintenance Expense</v>
      </c>
    </row>
    <row r="169" spans="1:28" x14ac:dyDescent="0.25">
      <c r="A169" s="2">
        <v>5801</v>
      </c>
      <c r="B169" s="4" t="s">
        <v>303</v>
      </c>
      <c r="C169" s="5" t="s">
        <v>258</v>
      </c>
      <c r="D169" s="6" t="s">
        <v>261</v>
      </c>
      <c r="Y169" s="9">
        <f>IF(ISNUMBER(SEARCH($F$2,B169)),MAX($Y$4:Y168)+1,0)</f>
        <v>165</v>
      </c>
      <c r="Z169" s="9" t="s">
        <v>303</v>
      </c>
      <c r="AB169" s="9" t="str">
        <f>IFERROR(VLOOKUP(ROWS($AB$5:AB169),$Y$5:$Z$285,2,0),"")</f>
        <v>COVID Aide Grant Wages Expense</v>
      </c>
    </row>
    <row r="170" spans="1:28" x14ac:dyDescent="0.25">
      <c r="A170" s="2">
        <v>5802</v>
      </c>
      <c r="B170" s="4" t="s">
        <v>293</v>
      </c>
      <c r="C170" s="5" t="s">
        <v>258</v>
      </c>
      <c r="D170" s="6" t="s">
        <v>261</v>
      </c>
      <c r="Y170" s="9">
        <f>IF(ISNUMBER(SEARCH($F$2,B170)),MAX($Y$4:Y169)+1,0)</f>
        <v>166</v>
      </c>
      <c r="Z170" s="9" t="s">
        <v>293</v>
      </c>
      <c r="AB170" s="9" t="str">
        <f>IFERROR(VLOOKUP(ROWS($AB$5:AB170),$Y$5:$Z$285,2,0),"")</f>
        <v>COVID Capitation for PPE Grant Expense</v>
      </c>
    </row>
    <row r="171" spans="1:28" x14ac:dyDescent="0.25">
      <c r="A171" s="2">
        <v>5803</v>
      </c>
      <c r="B171" s="4" t="s">
        <v>304</v>
      </c>
      <c r="C171" s="5" t="s">
        <v>258</v>
      </c>
      <c r="D171" s="6" t="s">
        <v>261</v>
      </c>
      <c r="Y171" s="9">
        <f>IF(ISNUMBER(SEARCH($F$2,B171)),MAX($Y$4:Y170)+1,0)</f>
        <v>167</v>
      </c>
      <c r="Z171" s="9" t="s">
        <v>304</v>
      </c>
      <c r="AB171" s="9" t="str">
        <f>IFERROR(VLOOKUP(ROWS($AB$5:AB171),$Y$5:$Z$285,2,0),"")</f>
        <v>COVID Enhanced Supervision Grant Wages Expense</v>
      </c>
    </row>
    <row r="172" spans="1:28" x14ac:dyDescent="0.25">
      <c r="A172" s="2">
        <v>5804</v>
      </c>
      <c r="B172" s="4" t="s">
        <v>294</v>
      </c>
      <c r="C172" s="5" t="s">
        <v>258</v>
      </c>
      <c r="D172" s="6" t="s">
        <v>261</v>
      </c>
      <c r="Y172" s="9">
        <f>IF(ISNUMBER(SEARCH($F$2,B172)),MAX($Y$4:Y171)+1,0)</f>
        <v>168</v>
      </c>
      <c r="Z172" s="9" t="s">
        <v>294</v>
      </c>
      <c r="AB172" s="9" t="str">
        <f>IFERROR(VLOOKUP(ROWS($AB$5:AB172),$Y$5:$Z$285,2,0),"")</f>
        <v>COVID Capitation for Cleaning Wages Expense</v>
      </c>
    </row>
    <row r="173" spans="1:28" x14ac:dyDescent="0.25">
      <c r="A173" s="2">
        <v>5805</v>
      </c>
      <c r="B173" s="4" t="s">
        <v>295</v>
      </c>
      <c r="C173" s="5" t="s">
        <v>258</v>
      </c>
      <c r="D173" s="6" t="s">
        <v>261</v>
      </c>
      <c r="Y173" s="9">
        <f>IF(ISNUMBER(SEARCH($F$2,B173)),MAX($Y$4:Y172)+1,0)</f>
        <v>169</v>
      </c>
      <c r="Z173" s="9" t="s">
        <v>295</v>
      </c>
      <c r="AB173" s="9" t="str">
        <f>IFERROR(VLOOKUP(ROWS($AB$5:AB173),$Y$5:$Z$285,2,0),"")</f>
        <v>COVID Capitation for Cleaning Non Wages Expense</v>
      </c>
    </row>
    <row r="174" spans="1:28" x14ac:dyDescent="0.25">
      <c r="A174" s="2">
        <v>6010</v>
      </c>
      <c r="B174" s="4" t="s">
        <v>149</v>
      </c>
      <c r="C174" s="5" t="s">
        <v>258</v>
      </c>
      <c r="D174" s="6" t="s">
        <v>262</v>
      </c>
      <c r="Y174" s="9">
        <f>IF(ISNUMBER(SEARCH($F$2,B174)),MAX($Y$4:Y173)+1,0)</f>
        <v>170</v>
      </c>
      <c r="Z174" s="9" t="s">
        <v>149</v>
      </c>
      <c r="AB174" s="9" t="str">
        <f>IFERROR(VLOOKUP(ROWS($AB$5:AB174),$Y$5:$Z$285,2,0),"")</f>
        <v>Clerical Officers/Secretarial Wages Expense</v>
      </c>
    </row>
    <row r="175" spans="1:28" x14ac:dyDescent="0.25">
      <c r="A175" s="2">
        <v>6011</v>
      </c>
      <c r="B175" s="4" t="s">
        <v>296</v>
      </c>
      <c r="C175" s="5" t="s">
        <v>258</v>
      </c>
      <c r="D175" s="6" t="s">
        <v>262</v>
      </c>
      <c r="Y175" s="9">
        <f>IF(ISNUMBER(SEARCH($F$2,B175)),MAX($Y$4:Y174)+1,0)</f>
        <v>171</v>
      </c>
      <c r="Z175" s="9" t="s">
        <v>296</v>
      </c>
      <c r="AB175" s="9" t="str">
        <f>IFERROR(VLOOKUP(ROWS($AB$5:AB175),$Y$5:$Z$285,2,0),"")</f>
        <v>COVID Replacement Secretary Hours Expense</v>
      </c>
    </row>
    <row r="176" spans="1:28" x14ac:dyDescent="0.25">
      <c r="A176" s="2">
        <v>6050</v>
      </c>
      <c r="B176" s="4" t="s">
        <v>150</v>
      </c>
      <c r="C176" s="5" t="s">
        <v>258</v>
      </c>
      <c r="D176" s="6" t="s">
        <v>262</v>
      </c>
      <c r="Y176" s="9">
        <f>IF(ISNUMBER(SEARCH($F$2,B176)),MAX($Y$4:Y175)+1,0)</f>
        <v>172</v>
      </c>
      <c r="Z176" s="9" t="s">
        <v>150</v>
      </c>
      <c r="AB176" s="9" t="str">
        <f>IFERROR(VLOOKUP(ROWS($AB$5:AB176),$Y$5:$Z$285,2,0),"")</f>
        <v>Clerical Officers/Secretarial Pension Expense</v>
      </c>
    </row>
    <row r="177" spans="1:28" x14ac:dyDescent="0.25">
      <c r="A177" s="2">
        <v>6100</v>
      </c>
      <c r="B177" s="4" t="s">
        <v>151</v>
      </c>
      <c r="C177" s="5" t="s">
        <v>258</v>
      </c>
      <c r="D177" s="6" t="s">
        <v>262</v>
      </c>
      <c r="Y177" s="9">
        <f>IF(ISNUMBER(SEARCH($F$2,B177)),MAX($Y$4:Y176)+1,0)</f>
        <v>173</v>
      </c>
      <c r="Z177" s="9" t="s">
        <v>151</v>
      </c>
      <c r="AB177" s="9" t="str">
        <f>IFERROR(VLOOKUP(ROWS($AB$5:AB177),$Y$5:$Z$285,2,0),"")</f>
        <v>Recruitment Expense</v>
      </c>
    </row>
    <row r="178" spans="1:28" x14ac:dyDescent="0.25">
      <c r="A178" s="2">
        <v>6150</v>
      </c>
      <c r="B178" s="4" t="s">
        <v>152</v>
      </c>
      <c r="C178" s="5" t="s">
        <v>258</v>
      </c>
      <c r="D178" s="6" t="s">
        <v>262</v>
      </c>
      <c r="Y178" s="9">
        <f>IF(ISNUMBER(SEARCH($F$2,B178)),MAX($Y$4:Y177)+1,0)</f>
        <v>174</v>
      </c>
      <c r="Z178" s="9" t="s">
        <v>152</v>
      </c>
      <c r="AB178" s="9" t="str">
        <f>IFERROR(VLOOKUP(ROWS($AB$5:AB178),$Y$5:$Z$285,2,0),"")</f>
        <v>Advertising / Public Relations Expense</v>
      </c>
    </row>
    <row r="179" spans="1:28" x14ac:dyDescent="0.25">
      <c r="A179" s="2">
        <v>6210</v>
      </c>
      <c r="B179" s="4" t="s">
        <v>153</v>
      </c>
      <c r="C179" s="5" t="s">
        <v>258</v>
      </c>
      <c r="D179" s="6" t="s">
        <v>262</v>
      </c>
      <c r="Y179" s="9">
        <f>IF(ISNUMBER(SEARCH($F$2,B179)),MAX($Y$4:Y178)+1,0)</f>
        <v>175</v>
      </c>
      <c r="Z179" s="9" t="s">
        <v>153</v>
      </c>
      <c r="AB179" s="9" t="str">
        <f>IFERROR(VLOOKUP(ROWS($AB$5:AB179),$Y$5:$Z$285,2,0),"")</f>
        <v>Postage Expense</v>
      </c>
    </row>
    <row r="180" spans="1:28" x14ac:dyDescent="0.25">
      <c r="A180" s="2">
        <v>6250</v>
      </c>
      <c r="B180" s="4" t="s">
        <v>154</v>
      </c>
      <c r="C180" s="5" t="s">
        <v>258</v>
      </c>
      <c r="D180" s="6" t="s">
        <v>262</v>
      </c>
      <c r="Y180" s="9">
        <f>IF(ISNUMBER(SEARCH($F$2,B180)),MAX($Y$4:Y179)+1,0)</f>
        <v>176</v>
      </c>
      <c r="Z180" s="9" t="s">
        <v>154</v>
      </c>
      <c r="AB180" s="9" t="str">
        <f>IFERROR(VLOOKUP(ROWS($AB$5:AB180),$Y$5:$Z$285,2,0),"")</f>
        <v>Telephone Expense / SMS Text</v>
      </c>
    </row>
    <row r="181" spans="1:28" x14ac:dyDescent="0.25">
      <c r="A181" s="2">
        <v>6300</v>
      </c>
      <c r="B181" s="4" t="s">
        <v>155</v>
      </c>
      <c r="C181" s="5" t="s">
        <v>258</v>
      </c>
      <c r="D181" s="6" t="s">
        <v>262</v>
      </c>
      <c r="Y181" s="9">
        <f>IF(ISNUMBER(SEARCH($F$2,B181)),MAX($Y$4:Y180)+1,0)</f>
        <v>177</v>
      </c>
      <c r="Z181" s="9" t="s">
        <v>155</v>
      </c>
      <c r="AB181" s="9" t="str">
        <f>IFERROR(VLOOKUP(ROWS($AB$5:AB181),$Y$5:$Z$285,2,0),"")</f>
        <v>Printing and Stationery Expense</v>
      </c>
    </row>
    <row r="182" spans="1:28" x14ac:dyDescent="0.25">
      <c r="A182" s="2">
        <v>6305</v>
      </c>
      <c r="B182" s="4" t="s">
        <v>156</v>
      </c>
      <c r="C182" s="5" t="s">
        <v>258</v>
      </c>
      <c r="D182" s="6" t="s">
        <v>262</v>
      </c>
      <c r="Y182" s="9">
        <f>IF(ISNUMBER(SEARCH($F$2,B182)),MAX($Y$4:Y181)+1,0)</f>
        <v>178</v>
      </c>
      <c r="Z182" s="9" t="s">
        <v>156</v>
      </c>
      <c r="AB182" s="9" t="str">
        <f>IFERROR(VLOOKUP(ROWS($AB$5:AB182),$Y$5:$Z$285,2,0),"")</f>
        <v>Photocopying Expense</v>
      </c>
    </row>
    <row r="183" spans="1:28" x14ac:dyDescent="0.25">
      <c r="A183" s="2">
        <v>6350</v>
      </c>
      <c r="B183" s="4" t="s">
        <v>157</v>
      </c>
      <c r="C183" s="5" t="s">
        <v>258</v>
      </c>
      <c r="D183" s="6" t="s">
        <v>262</v>
      </c>
      <c r="Y183" s="9">
        <f>IF(ISNUMBER(SEARCH($F$2,B183)),MAX($Y$4:Y182)+1,0)</f>
        <v>179</v>
      </c>
      <c r="Z183" s="9" t="s">
        <v>157</v>
      </c>
      <c r="AB183" s="9" t="str">
        <f>IFERROR(VLOOKUP(ROWS($AB$5:AB183),$Y$5:$Z$285,2,0),"")</f>
        <v>Office Equipment (Non Capital) Expense</v>
      </c>
    </row>
    <row r="184" spans="1:28" x14ac:dyDescent="0.25">
      <c r="A184" s="2">
        <v>6355</v>
      </c>
      <c r="B184" s="4" t="s">
        <v>158</v>
      </c>
      <c r="C184" s="5" t="s">
        <v>258</v>
      </c>
      <c r="D184" s="6" t="s">
        <v>262</v>
      </c>
      <c r="Y184" s="9">
        <f>IF(ISNUMBER(SEARCH($F$2,B184)),MAX($Y$4:Y183)+1,0)</f>
        <v>180</v>
      </c>
      <c r="Z184" s="9" t="s">
        <v>158</v>
      </c>
      <c r="AB184" s="9" t="str">
        <f>IFERROR(VLOOKUP(ROWS($AB$5:AB184),$Y$5:$Z$285,2,0),"")</f>
        <v>Computer Equipment (Non Capital) Expense</v>
      </c>
    </row>
    <row r="185" spans="1:28" x14ac:dyDescent="0.25">
      <c r="A185" s="2">
        <v>6400</v>
      </c>
      <c r="B185" s="4" t="s">
        <v>159</v>
      </c>
      <c r="C185" s="5" t="s">
        <v>258</v>
      </c>
      <c r="D185" s="6" t="s">
        <v>262</v>
      </c>
      <c r="Y185" s="9">
        <f>IF(ISNUMBER(SEARCH($F$2,B185)),MAX($Y$4:Y184)+1,0)</f>
        <v>181</v>
      </c>
      <c r="Z185" s="9" t="s">
        <v>159</v>
      </c>
      <c r="AB185" s="9" t="str">
        <f>IFERROR(VLOOKUP(ROWS($AB$5:AB185),$Y$5:$Z$285,2,0),"")</f>
        <v>Accounting / Auditing Expense</v>
      </c>
    </row>
    <row r="186" spans="1:28" x14ac:dyDescent="0.25">
      <c r="A186" s="2">
        <v>6450</v>
      </c>
      <c r="B186" s="4" t="s">
        <v>160</v>
      </c>
      <c r="C186" s="5" t="s">
        <v>258</v>
      </c>
      <c r="D186" s="6" t="s">
        <v>262</v>
      </c>
      <c r="Y186" s="9">
        <f>IF(ISNUMBER(SEARCH($F$2,B186)),MAX($Y$4:Y185)+1,0)</f>
        <v>182</v>
      </c>
      <c r="Z186" s="9" t="s">
        <v>160</v>
      </c>
      <c r="AB186" s="9" t="str">
        <f>IFERROR(VLOOKUP(ROWS($AB$5:AB186),$Y$5:$Z$285,2,0),"")</f>
        <v>Other Professional Fees Expense</v>
      </c>
    </row>
    <row r="187" spans="1:28" x14ac:dyDescent="0.25">
      <c r="A187" s="2">
        <v>6500</v>
      </c>
      <c r="B187" s="4" t="s">
        <v>161</v>
      </c>
      <c r="C187" s="5" t="s">
        <v>258</v>
      </c>
      <c r="D187" s="6" t="s">
        <v>262</v>
      </c>
      <c r="Y187" s="9">
        <f>IF(ISNUMBER(SEARCH($F$2,B187)),MAX($Y$4:Y186)+1,0)</f>
        <v>183</v>
      </c>
      <c r="Z187" s="9" t="s">
        <v>161</v>
      </c>
      <c r="AB187" s="9" t="str">
        <f>IFERROR(VLOOKUP(ROWS($AB$5:AB187),$Y$5:$Z$285,2,0),"")</f>
        <v>Travel and Subsistence Expense</v>
      </c>
    </row>
    <row r="188" spans="1:28" x14ac:dyDescent="0.25">
      <c r="A188" s="2">
        <v>6600</v>
      </c>
      <c r="B188" s="4" t="s">
        <v>162</v>
      </c>
      <c r="C188" s="5" t="s">
        <v>258</v>
      </c>
      <c r="D188" s="6" t="s">
        <v>262</v>
      </c>
      <c r="Y188" s="9">
        <f>IF(ISNUMBER(SEARCH($F$2,B188)),MAX($Y$4:Y187)+1,0)</f>
        <v>184</v>
      </c>
      <c r="Z188" s="9" t="s">
        <v>162</v>
      </c>
      <c r="AB188" s="9" t="str">
        <f>IFERROR(VLOOKUP(ROWS($AB$5:AB188),$Y$5:$Z$285,2,0),"")</f>
        <v>Principals Expenses</v>
      </c>
    </row>
    <row r="189" spans="1:28" x14ac:dyDescent="0.25">
      <c r="A189" s="2">
        <v>6650</v>
      </c>
      <c r="B189" s="4" t="s">
        <v>163</v>
      </c>
      <c r="C189" s="5" t="s">
        <v>258</v>
      </c>
      <c r="D189" s="6" t="s">
        <v>262</v>
      </c>
      <c r="Y189" s="9">
        <f>IF(ISNUMBER(SEARCH($F$2,B189)),MAX($Y$4:Y188)+1,0)</f>
        <v>185</v>
      </c>
      <c r="Z189" s="9" t="s">
        <v>163</v>
      </c>
      <c r="AB189" s="9" t="str">
        <f>IFERROR(VLOOKUP(ROWS($AB$5:AB189),$Y$5:$Z$285,2,0),"")</f>
        <v>Board of Management Expense</v>
      </c>
    </row>
    <row r="190" spans="1:28" x14ac:dyDescent="0.25">
      <c r="A190" s="2">
        <v>6700</v>
      </c>
      <c r="B190" s="4" t="s">
        <v>164</v>
      </c>
      <c r="C190" s="5" t="s">
        <v>258</v>
      </c>
      <c r="D190" s="6" t="s">
        <v>262</v>
      </c>
      <c r="Y190" s="9">
        <f>IF(ISNUMBER(SEARCH($F$2,B190)),MAX($Y$4:Y189)+1,0)</f>
        <v>186</v>
      </c>
      <c r="Z190" s="9" t="s">
        <v>164</v>
      </c>
      <c r="AB190" s="9" t="str">
        <f>IFERROR(VLOOKUP(ROWS($AB$5:AB190),$Y$5:$Z$285,2,0),"")</f>
        <v>Annual Subscriptions Expense</v>
      </c>
    </row>
    <row r="191" spans="1:28" x14ac:dyDescent="0.25">
      <c r="A191" s="2">
        <v>6730</v>
      </c>
      <c r="B191" s="4" t="s">
        <v>165</v>
      </c>
      <c r="C191" s="5" t="s">
        <v>258</v>
      </c>
      <c r="D191" s="6" t="s">
        <v>262</v>
      </c>
      <c r="Y191" s="9">
        <f>IF(ISNUMBER(SEARCH($F$2,B191)),MAX($Y$4:Y190)+1,0)</f>
        <v>187</v>
      </c>
      <c r="Z191" s="9" t="s">
        <v>165</v>
      </c>
      <c r="AB191" s="9" t="str">
        <f>IFERROR(VLOOKUP(ROWS($AB$5:AB191),$Y$5:$Z$285,2,0),"")</f>
        <v>InSchool Administration System Expense</v>
      </c>
    </row>
    <row r="192" spans="1:28" x14ac:dyDescent="0.25">
      <c r="A192" s="2">
        <v>6731</v>
      </c>
      <c r="B192" s="4" t="s">
        <v>166</v>
      </c>
      <c r="C192" s="5" t="s">
        <v>258</v>
      </c>
      <c r="D192" s="6" t="s">
        <v>262</v>
      </c>
      <c r="Y192" s="9">
        <f>IF(ISNUMBER(SEARCH($F$2,B192)),MAX($Y$4:Y191)+1,0)</f>
        <v>188</v>
      </c>
      <c r="Z192" s="9" t="s">
        <v>166</v>
      </c>
      <c r="AB192" s="9" t="str">
        <f>IFERROR(VLOOKUP(ROWS($AB$5:AB192),$Y$5:$Z$285,2,0),"")</f>
        <v>Accounting Software / Payroll Software Expense</v>
      </c>
    </row>
    <row r="193" spans="1:28" x14ac:dyDescent="0.25">
      <c r="A193" s="2">
        <v>6750</v>
      </c>
      <c r="B193" s="4" t="s">
        <v>167</v>
      </c>
      <c r="C193" s="5" t="s">
        <v>258</v>
      </c>
      <c r="D193" s="6" t="s">
        <v>262</v>
      </c>
      <c r="Y193" s="9">
        <f>IF(ISNUMBER(SEARCH($F$2,B193)),MAX($Y$4:Y192)+1,0)</f>
        <v>189</v>
      </c>
      <c r="Z193" s="9" t="s">
        <v>167</v>
      </c>
      <c r="AB193" s="9" t="str">
        <f>IFERROR(VLOOKUP(ROWS($AB$5:AB193),$Y$5:$Z$285,2,0),"")</f>
        <v>Donations to Charity</v>
      </c>
    </row>
    <row r="194" spans="1:28" x14ac:dyDescent="0.25">
      <c r="A194" s="2">
        <v>6755</v>
      </c>
      <c r="B194" s="4" t="s">
        <v>168</v>
      </c>
      <c r="C194" s="5" t="s">
        <v>258</v>
      </c>
      <c r="D194" s="6" t="s">
        <v>262</v>
      </c>
      <c r="Y194" s="9">
        <f>IF(ISNUMBER(SEARCH($F$2,B194)),MAX($Y$4:Y193)+1,0)</f>
        <v>190</v>
      </c>
      <c r="Z194" s="9" t="s">
        <v>168</v>
      </c>
      <c r="AB194" s="9" t="str">
        <f>IFERROR(VLOOKUP(ROWS($AB$5:AB194),$Y$5:$Z$285,2,0),"")</f>
        <v>Medical and First Aid Expense</v>
      </c>
    </row>
    <row r="195" spans="1:28" x14ac:dyDescent="0.25">
      <c r="A195" s="2">
        <v>6780</v>
      </c>
      <c r="B195" s="4" t="s">
        <v>169</v>
      </c>
      <c r="C195" s="5" t="s">
        <v>258</v>
      </c>
      <c r="D195" s="6" t="s">
        <v>262</v>
      </c>
      <c r="Y195" s="9">
        <f>IF(ISNUMBER(SEARCH($F$2,B195)),MAX($Y$4:Y194)+1,0)</f>
        <v>191</v>
      </c>
      <c r="Z195" s="9" t="s">
        <v>169</v>
      </c>
      <c r="AB195" s="9" t="str">
        <f>IFERROR(VLOOKUP(ROWS($AB$5:AB195),$Y$5:$Z$285,2,0),"")</f>
        <v>Staff Room Expenses</v>
      </c>
    </row>
    <row r="196" spans="1:28" x14ac:dyDescent="0.25">
      <c r="A196" s="2">
        <v>6800</v>
      </c>
      <c r="B196" s="4" t="s">
        <v>170</v>
      </c>
      <c r="C196" s="5" t="s">
        <v>258</v>
      </c>
      <c r="D196" s="6" t="s">
        <v>262</v>
      </c>
      <c r="Y196" s="9">
        <f>IF(ISNUMBER(SEARCH($F$2,B196)),MAX($Y$4:Y195)+1,0)</f>
        <v>192</v>
      </c>
      <c r="Z196" s="9" t="s">
        <v>170</v>
      </c>
      <c r="AB196" s="9" t="str">
        <f>IFERROR(VLOOKUP(ROWS($AB$5:AB196),$Y$5:$Z$285,2,0),"")</f>
        <v>Hospitality Expense</v>
      </c>
    </row>
    <row r="197" spans="1:28" x14ac:dyDescent="0.25">
      <c r="A197" s="2">
        <v>6830</v>
      </c>
      <c r="B197" s="4" t="s">
        <v>171</v>
      </c>
      <c r="C197" s="5" t="s">
        <v>258</v>
      </c>
      <c r="D197" s="6" t="s">
        <v>262</v>
      </c>
      <c r="Y197" s="9">
        <f>IF(ISNUMBER(SEARCH($F$2,B197)),MAX($Y$4:Y196)+1,0)</f>
        <v>193</v>
      </c>
      <c r="Z197" s="9" t="s">
        <v>171</v>
      </c>
      <c r="AB197" s="9" t="str">
        <f>IFERROR(VLOOKUP(ROWS($AB$5:AB197),$Y$5:$Z$285,2,0),"")</f>
        <v>Tuck Shop Expense</v>
      </c>
    </row>
    <row r="198" spans="1:28" x14ac:dyDescent="0.25">
      <c r="A198" s="2">
        <v>6860</v>
      </c>
      <c r="B198" s="4" t="s">
        <v>172</v>
      </c>
      <c r="C198" s="5" t="s">
        <v>258</v>
      </c>
      <c r="D198" s="6" t="s">
        <v>262</v>
      </c>
      <c r="Y198" s="9">
        <f>IF(ISNUMBER(SEARCH($F$2,B198)),MAX($Y$4:Y197)+1,0)</f>
        <v>194</v>
      </c>
      <c r="Z198" s="9" t="s">
        <v>172</v>
      </c>
      <c r="AB198" s="9" t="str">
        <f>IFERROR(VLOOKUP(ROWS($AB$5:AB198),$Y$5:$Z$285,2,0),"")</f>
        <v>Canteen Expense</v>
      </c>
    </row>
    <row r="199" spans="1:28" x14ac:dyDescent="0.25">
      <c r="A199" s="2">
        <v>6900</v>
      </c>
      <c r="B199" s="4" t="s">
        <v>173</v>
      </c>
      <c r="C199" s="5" t="s">
        <v>258</v>
      </c>
      <c r="D199" s="6" t="s">
        <v>262</v>
      </c>
      <c r="Y199" s="9">
        <f>IF(ISNUMBER(SEARCH($F$2,B199)),MAX($Y$4:Y198)+1,0)</f>
        <v>195</v>
      </c>
      <c r="Z199" s="9" t="s">
        <v>173</v>
      </c>
      <c r="AB199" s="9" t="str">
        <f>IFERROR(VLOOKUP(ROWS($AB$5:AB199),$Y$5:$Z$285,2,0),"")</f>
        <v>Other Administration Expenses</v>
      </c>
    </row>
    <row r="200" spans="1:28" x14ac:dyDescent="0.25">
      <c r="A200" s="2">
        <v>7300</v>
      </c>
      <c r="B200" s="4" t="s">
        <v>174</v>
      </c>
      <c r="C200" s="5" t="s">
        <v>258</v>
      </c>
      <c r="D200" s="6" t="s">
        <v>263</v>
      </c>
      <c r="Y200" s="9">
        <f>IF(ISNUMBER(SEARCH($F$2,B200)),MAX($Y$4:Y199)+1,0)</f>
        <v>196</v>
      </c>
      <c r="Z200" s="9" t="s">
        <v>174</v>
      </c>
      <c r="AB200" s="9" t="str">
        <f>IFERROR(VLOOKUP(ROWS($AB$5:AB200),$Y$5:$Z$285,2,0),"")</f>
        <v>Leasing Expenses</v>
      </c>
    </row>
    <row r="201" spans="1:28" x14ac:dyDescent="0.25">
      <c r="A201" s="2">
        <v>7320</v>
      </c>
      <c r="B201" s="4" t="s">
        <v>175</v>
      </c>
      <c r="C201" s="5" t="s">
        <v>258</v>
      </c>
      <c r="D201" s="6" t="s">
        <v>263</v>
      </c>
      <c r="Y201" s="9">
        <f>IF(ISNUMBER(SEARCH($F$2,B201)),MAX($Y$4:Y200)+1,0)</f>
        <v>197</v>
      </c>
      <c r="Z201" s="9" t="s">
        <v>175</v>
      </c>
      <c r="AB201" s="9" t="str">
        <f>IFERROR(VLOOKUP(ROWS($AB$5:AB201),$Y$5:$Z$285,2,0),"")</f>
        <v>Loan Charges Expense</v>
      </c>
    </row>
    <row r="202" spans="1:28" x14ac:dyDescent="0.25">
      <c r="A202" s="2">
        <v>7400</v>
      </c>
      <c r="B202" s="4" t="s">
        <v>176</v>
      </c>
      <c r="C202" s="5" t="s">
        <v>258</v>
      </c>
      <c r="D202" s="6" t="s">
        <v>263</v>
      </c>
      <c r="Y202" s="9">
        <f>IF(ISNUMBER(SEARCH($F$2,B202)),MAX($Y$4:Y201)+1,0)</f>
        <v>198</v>
      </c>
      <c r="Z202" s="9" t="s">
        <v>176</v>
      </c>
      <c r="AB202" s="9" t="str">
        <f>IFERROR(VLOOKUP(ROWS($AB$5:AB202),$Y$5:$Z$285,2,0),"")</f>
        <v>Bank Interest Expense</v>
      </c>
    </row>
    <row r="203" spans="1:28" x14ac:dyDescent="0.25">
      <c r="A203" s="2">
        <v>7450</v>
      </c>
      <c r="B203" s="4" t="s">
        <v>177</v>
      </c>
      <c r="C203" s="5" t="s">
        <v>258</v>
      </c>
      <c r="D203" s="6" t="s">
        <v>263</v>
      </c>
      <c r="Y203" s="9">
        <f>IF(ISNUMBER(SEARCH($F$2,B203)),MAX($Y$4:Y202)+1,0)</f>
        <v>199</v>
      </c>
      <c r="Z203" s="9" t="s">
        <v>177</v>
      </c>
      <c r="AB203" s="9" t="str">
        <f>IFERROR(VLOOKUP(ROWS($AB$5:AB203),$Y$5:$Z$285,2,0),"")</f>
        <v>Bank Charges Expense</v>
      </c>
    </row>
    <row r="204" spans="1:28" x14ac:dyDescent="0.25">
      <c r="A204" s="2">
        <v>7500</v>
      </c>
      <c r="B204" s="4" t="s">
        <v>178</v>
      </c>
      <c r="C204" s="5" t="s">
        <v>258</v>
      </c>
      <c r="D204" s="6" t="s">
        <v>263</v>
      </c>
      <c r="Y204" s="9">
        <f>IF(ISNUMBER(SEARCH($F$2,B204)),MAX($Y$4:Y203)+1,0)</f>
        <v>200</v>
      </c>
      <c r="Z204" s="9" t="s">
        <v>178</v>
      </c>
      <c r="AB204" s="9" t="str">
        <f>IFERROR(VLOOKUP(ROWS($AB$5:AB204),$Y$5:$Z$285,2,0),"")</f>
        <v>Pensioners Payroll Expense</v>
      </c>
    </row>
    <row r="205" spans="1:28" x14ac:dyDescent="0.25">
      <c r="A205" s="2">
        <v>7800</v>
      </c>
      <c r="B205" s="4" t="s">
        <v>179</v>
      </c>
      <c r="C205" s="5" t="s">
        <v>258</v>
      </c>
      <c r="D205" s="6" t="s">
        <v>263</v>
      </c>
      <c r="Y205" s="9">
        <f>IF(ISNUMBER(SEARCH($F$2,B205)),MAX($Y$4:Y204)+1,0)</f>
        <v>201</v>
      </c>
      <c r="Z205" s="9" t="s">
        <v>179</v>
      </c>
      <c r="AB205" s="9" t="str">
        <f>IFERROR(VLOOKUP(ROWS($AB$5:AB205),$Y$5:$Z$285,2,0),"")</f>
        <v>Reimbursable Expenses</v>
      </c>
    </row>
    <row r="206" spans="1:28" x14ac:dyDescent="0.25">
      <c r="A206" s="2">
        <v>7850</v>
      </c>
      <c r="B206" s="4" t="s">
        <v>180</v>
      </c>
      <c r="C206" s="5" t="s">
        <v>258</v>
      </c>
      <c r="D206" s="6" t="s">
        <v>263</v>
      </c>
      <c r="Y206" s="9">
        <f>IF(ISNUMBER(SEARCH($F$2,B206)),MAX($Y$4:Y205)+1,0)</f>
        <v>202</v>
      </c>
      <c r="Z206" s="9" t="s">
        <v>180</v>
      </c>
      <c r="AB206" s="9" t="str">
        <f>IFERROR(VLOOKUP(ROWS($AB$5:AB206),$Y$5:$Z$285,2,0),"")</f>
        <v>Discounts Received</v>
      </c>
    </row>
    <row r="207" spans="1:28" x14ac:dyDescent="0.25">
      <c r="A207" s="2">
        <v>8000</v>
      </c>
      <c r="B207" s="4" t="s">
        <v>181</v>
      </c>
      <c r="C207" s="5" t="s">
        <v>258</v>
      </c>
      <c r="D207" s="6" t="s">
        <v>264</v>
      </c>
      <c r="Y207" s="9">
        <f>IF(ISNUMBER(SEARCH($F$2,B207)),MAX($Y$4:Y206)+1,0)</f>
        <v>203</v>
      </c>
      <c r="Z207" s="9" t="s">
        <v>181</v>
      </c>
      <c r="AB207" s="9" t="str">
        <f>IFERROR(VLOOKUP(ROWS($AB$5:AB207),$Y$5:$Z$285,2,0),"")</f>
        <v>Annual Depreciation: Buildings</v>
      </c>
    </row>
    <row r="208" spans="1:28" x14ac:dyDescent="0.25">
      <c r="A208" s="2">
        <v>8020</v>
      </c>
      <c r="B208" s="4" t="s">
        <v>182</v>
      </c>
      <c r="C208" s="5" t="s">
        <v>258</v>
      </c>
      <c r="D208" s="6" t="s">
        <v>264</v>
      </c>
      <c r="Y208" s="9">
        <f>IF(ISNUMBER(SEARCH($F$2,B208)),MAX($Y$4:Y207)+1,0)</f>
        <v>204</v>
      </c>
      <c r="Z208" s="9" t="s">
        <v>182</v>
      </c>
      <c r="AB208" s="9" t="str">
        <f>IFERROR(VLOOKUP(ROWS($AB$5:AB208),$Y$5:$Z$285,2,0),"")</f>
        <v>Annual Depreciation: Fixtures, Fittings and Equipment</v>
      </c>
    </row>
    <row r="209" spans="1:28" x14ac:dyDescent="0.25">
      <c r="A209" s="2">
        <v>8040</v>
      </c>
      <c r="B209" s="4" t="s">
        <v>183</v>
      </c>
      <c r="C209" s="5" t="s">
        <v>258</v>
      </c>
      <c r="D209" s="6" t="s">
        <v>264</v>
      </c>
      <c r="Y209" s="9">
        <f>IF(ISNUMBER(SEARCH($F$2,B209)),MAX($Y$4:Y208)+1,0)</f>
        <v>205</v>
      </c>
      <c r="Z209" s="9" t="s">
        <v>183</v>
      </c>
      <c r="AB209" s="9" t="str">
        <f>IFERROR(VLOOKUP(ROWS($AB$5:AB209),$Y$5:$Z$285,2,0),"")</f>
        <v>Annual Depreciation: Motor Vehicles</v>
      </c>
    </row>
    <row r="210" spans="1:28" x14ac:dyDescent="0.25">
      <c r="A210" s="2">
        <v>8060</v>
      </c>
      <c r="B210" s="4" t="s">
        <v>184</v>
      </c>
      <c r="C210" s="5" t="s">
        <v>258</v>
      </c>
      <c r="D210" s="6" t="s">
        <v>264</v>
      </c>
      <c r="Y210" s="9">
        <f>IF(ISNUMBER(SEARCH($F$2,B210)),MAX($Y$4:Y209)+1,0)</f>
        <v>206</v>
      </c>
      <c r="Z210" s="9" t="s">
        <v>184</v>
      </c>
      <c r="AB210" s="9" t="str">
        <f>IFERROR(VLOOKUP(ROWS($AB$5:AB210),$Y$5:$Z$285,2,0),"")</f>
        <v>Annual Depreciation: Computer Equipment</v>
      </c>
    </row>
    <row r="211" spans="1:28" x14ac:dyDescent="0.25">
      <c r="A211" s="2">
        <v>8080</v>
      </c>
      <c r="B211" s="4" t="s">
        <v>185</v>
      </c>
      <c r="C211" s="5" t="s">
        <v>258</v>
      </c>
      <c r="D211" s="6" t="s">
        <v>264</v>
      </c>
      <c r="Y211" s="9">
        <f>IF(ISNUMBER(SEARCH($F$2,B211)),MAX($Y$4:Y210)+1,0)</f>
        <v>207</v>
      </c>
      <c r="Z211" s="9" t="s">
        <v>185</v>
      </c>
      <c r="AB211" s="9" t="str">
        <f>IFERROR(VLOOKUP(ROWS($AB$5:AB211),$Y$5:$Z$285,2,0),"")</f>
        <v>Annual Depreciation: Other</v>
      </c>
    </row>
    <row r="212" spans="1:28" x14ac:dyDescent="0.25">
      <c r="A212" s="2">
        <v>1400</v>
      </c>
      <c r="B212" s="4" t="s">
        <v>186</v>
      </c>
      <c r="C212" s="5" t="s">
        <v>265</v>
      </c>
      <c r="D212" s="6" t="s">
        <v>265</v>
      </c>
      <c r="Y212" s="9">
        <f>IF(ISNUMBER(SEARCH($F$2,B212)),MAX($Y$4:Y211)+1,0)</f>
        <v>208</v>
      </c>
      <c r="Z212" s="9" t="s">
        <v>186</v>
      </c>
      <c r="AB212" s="9" t="str">
        <f>IFERROR(VLOOKUP(ROWS($AB$5:AB212),$Y$5:$Z$285,2,0),"")</f>
        <v>Capital: Land and Buildings</v>
      </c>
    </row>
    <row r="213" spans="1:28" x14ac:dyDescent="0.25">
      <c r="A213" s="2">
        <v>1410</v>
      </c>
      <c r="B213" s="4" t="s">
        <v>187</v>
      </c>
      <c r="C213" s="5" t="s">
        <v>265</v>
      </c>
      <c r="D213" s="6" t="s">
        <v>265</v>
      </c>
      <c r="Y213" s="9">
        <f>IF(ISNUMBER(SEARCH($F$2,B213)),MAX($Y$4:Y212)+1,0)</f>
        <v>209</v>
      </c>
      <c r="Z213" s="9" t="s">
        <v>187</v>
      </c>
      <c r="AB213" s="9" t="str">
        <f>IFERROR(VLOOKUP(ROWS($AB$5:AB213),$Y$5:$Z$285,2,0),"")</f>
        <v>Accumulated Depreciation: Land and Buildings</v>
      </c>
    </row>
    <row r="214" spans="1:28" x14ac:dyDescent="0.25">
      <c r="A214" s="2">
        <v>1420</v>
      </c>
      <c r="B214" s="4" t="s">
        <v>188</v>
      </c>
      <c r="C214" s="5" t="s">
        <v>265</v>
      </c>
      <c r="D214" s="6" t="s">
        <v>265</v>
      </c>
      <c r="Y214" s="9">
        <f>IF(ISNUMBER(SEARCH($F$2,B214)),MAX($Y$4:Y213)+1,0)</f>
        <v>210</v>
      </c>
      <c r="Z214" s="9" t="s">
        <v>188</v>
      </c>
      <c r="AB214" s="9" t="str">
        <f>IFERROR(VLOOKUP(ROWS($AB$5:AB214),$Y$5:$Z$285,2,0),"")</f>
        <v>Capital: Fixtures, Fittings and Equipment</v>
      </c>
    </row>
    <row r="215" spans="1:28" x14ac:dyDescent="0.25">
      <c r="A215" s="2">
        <v>1430</v>
      </c>
      <c r="B215" s="4" t="s">
        <v>189</v>
      </c>
      <c r="C215" s="5" t="s">
        <v>265</v>
      </c>
      <c r="D215" s="6" t="s">
        <v>265</v>
      </c>
      <c r="Y215" s="9">
        <f>IF(ISNUMBER(SEARCH($F$2,B215)),MAX($Y$4:Y214)+1,0)</f>
        <v>211</v>
      </c>
      <c r="Z215" s="9" t="s">
        <v>189</v>
      </c>
      <c r="AB215" s="9" t="str">
        <f>IFERROR(VLOOKUP(ROWS($AB$5:AB215),$Y$5:$Z$285,2,0),"")</f>
        <v>Accumulated Depreciation: Fixtures, Fittings and Equipment</v>
      </c>
    </row>
    <row r="216" spans="1:28" ht="14.25" customHeight="1" x14ac:dyDescent="0.25">
      <c r="A216" s="2">
        <v>1440</v>
      </c>
      <c r="B216" s="4" t="s">
        <v>190</v>
      </c>
      <c r="C216" s="5" t="s">
        <v>265</v>
      </c>
      <c r="D216" s="6" t="s">
        <v>265</v>
      </c>
      <c r="Y216" s="9">
        <f>IF(ISNUMBER(SEARCH($F$2,B216)),MAX($Y$4:Y215)+1,0)</f>
        <v>212</v>
      </c>
      <c r="Z216" s="9" t="s">
        <v>190</v>
      </c>
      <c r="AB216" s="9" t="str">
        <f>IFERROR(VLOOKUP(ROWS($AB$5:AB216),$Y$5:$Z$285,2,0),"")</f>
        <v>Capital: Motor Vehicles</v>
      </c>
    </row>
    <row r="217" spans="1:28" x14ac:dyDescent="0.25">
      <c r="A217" s="2">
        <v>1450</v>
      </c>
      <c r="B217" s="4" t="s">
        <v>191</v>
      </c>
      <c r="C217" s="5" t="s">
        <v>265</v>
      </c>
      <c r="D217" s="6" t="s">
        <v>265</v>
      </c>
      <c r="Y217" s="9">
        <f>IF(ISNUMBER(SEARCH($F$2,B217)),MAX($Y$4:Y216)+1,0)</f>
        <v>213</v>
      </c>
      <c r="Z217" s="9" t="s">
        <v>191</v>
      </c>
      <c r="AB217" s="9" t="str">
        <f>IFERROR(VLOOKUP(ROWS($AB$5:AB217),$Y$5:$Z$285,2,0),"")</f>
        <v>Accumulated Depreciation: Motor Vehicles</v>
      </c>
    </row>
    <row r="218" spans="1:28" x14ac:dyDescent="0.25">
      <c r="A218" s="2">
        <v>1460</v>
      </c>
      <c r="B218" s="4" t="s">
        <v>192</v>
      </c>
      <c r="C218" s="5" t="s">
        <v>265</v>
      </c>
      <c r="D218" s="6" t="s">
        <v>265</v>
      </c>
      <c r="Y218" s="9">
        <f>IF(ISNUMBER(SEARCH($F$2,B218)),MAX($Y$4:Y217)+1,0)</f>
        <v>214</v>
      </c>
      <c r="Z218" s="9" t="s">
        <v>192</v>
      </c>
      <c r="AB218" s="9" t="str">
        <f>IFERROR(VLOOKUP(ROWS($AB$5:AB218),$Y$5:$Z$285,2,0),"")</f>
        <v>Capital: Computer Equipment</v>
      </c>
    </row>
    <row r="219" spans="1:28" x14ac:dyDescent="0.25">
      <c r="A219" s="2">
        <v>1470</v>
      </c>
      <c r="B219" s="4" t="s">
        <v>193</v>
      </c>
      <c r="C219" s="5" t="s">
        <v>265</v>
      </c>
      <c r="D219" s="6" t="s">
        <v>265</v>
      </c>
      <c r="Y219" s="9">
        <f>IF(ISNUMBER(SEARCH($F$2,B219)),MAX($Y$4:Y218)+1,0)</f>
        <v>215</v>
      </c>
      <c r="Z219" s="9" t="s">
        <v>193</v>
      </c>
      <c r="AB219" s="9" t="str">
        <f>IFERROR(VLOOKUP(ROWS($AB$5:AB219),$Y$5:$Z$285,2,0),"")</f>
        <v>Accumulated Depreciation: Computer Equipment</v>
      </c>
    </row>
    <row r="220" spans="1:28" x14ac:dyDescent="0.25">
      <c r="A220" s="2">
        <v>1480</v>
      </c>
      <c r="B220" s="4" t="s">
        <v>194</v>
      </c>
      <c r="C220" s="5" t="s">
        <v>265</v>
      </c>
      <c r="D220" s="6" t="s">
        <v>265</v>
      </c>
      <c r="Y220" s="9">
        <f>IF(ISNUMBER(SEARCH($F$2,B220)),MAX($Y$4:Y219)+1,0)</f>
        <v>216</v>
      </c>
      <c r="Z220" s="9" t="s">
        <v>194</v>
      </c>
      <c r="AB220" s="9" t="str">
        <f>IFERROR(VLOOKUP(ROWS($AB$5:AB220),$Y$5:$Z$285,2,0),"")</f>
        <v>Capital: Other</v>
      </c>
    </row>
    <row r="221" spans="1:28" x14ac:dyDescent="0.25">
      <c r="A221" s="2">
        <v>1490</v>
      </c>
      <c r="B221" s="4" t="s">
        <v>195</v>
      </c>
      <c r="C221" s="5" t="s">
        <v>265</v>
      </c>
      <c r="D221" s="6" t="s">
        <v>265</v>
      </c>
      <c r="Y221" s="9">
        <f>IF(ISNUMBER(SEARCH($F$2,B221)),MAX($Y$4:Y220)+1,0)</f>
        <v>217</v>
      </c>
      <c r="Z221" s="9" t="s">
        <v>195</v>
      </c>
      <c r="AB221" s="9" t="str">
        <f>IFERROR(VLOOKUP(ROWS($AB$5:AB221),$Y$5:$Z$285,2,0),"")</f>
        <v>Accumulated Depreciation Other</v>
      </c>
    </row>
    <row r="222" spans="1:28" x14ac:dyDescent="0.25">
      <c r="A222" s="2">
        <v>1700</v>
      </c>
      <c r="B222" s="4" t="s">
        <v>196</v>
      </c>
      <c r="C222" s="5" t="s">
        <v>266</v>
      </c>
      <c r="D222" s="6" t="s">
        <v>267</v>
      </c>
      <c r="Y222" s="9">
        <f>IF(ISNUMBER(SEARCH($F$2,B222)),MAX($Y$4:Y221)+1,0)</f>
        <v>218</v>
      </c>
      <c r="Z222" s="9" t="s">
        <v>196</v>
      </c>
      <c r="AB222" s="9" t="str">
        <f>IFERROR(VLOOKUP(ROWS($AB$5:AB222),$Y$5:$Z$285,2,0),"")</f>
        <v>Sales Ledger Control</v>
      </c>
    </row>
    <row r="223" spans="1:28" x14ac:dyDescent="0.25">
      <c r="A223" s="2">
        <v>1710</v>
      </c>
      <c r="B223" s="4" t="s">
        <v>197</v>
      </c>
      <c r="C223" s="5" t="s">
        <v>266</v>
      </c>
      <c r="D223" s="6" t="s">
        <v>267</v>
      </c>
      <c r="E223" s="10"/>
      <c r="Y223" s="9">
        <f>IF(ISNUMBER(SEARCH($F$2,B223)),MAX($Y$4:Y222)+1,0)</f>
        <v>219</v>
      </c>
      <c r="Z223" s="9" t="s">
        <v>197</v>
      </c>
      <c r="AB223" s="9" t="str">
        <f>IFERROR(VLOOKUP(ROWS($AB$5:AB223),$Y$5:$Z$285,2,0),"")</f>
        <v>Stock</v>
      </c>
    </row>
    <row r="224" spans="1:28" x14ac:dyDescent="0.25">
      <c r="A224" s="2">
        <v>1720</v>
      </c>
      <c r="B224" s="4" t="s">
        <v>198</v>
      </c>
      <c r="C224" s="5" t="s">
        <v>266</v>
      </c>
      <c r="D224" s="6" t="s">
        <v>267</v>
      </c>
      <c r="Y224" s="9">
        <f>IF(ISNUMBER(SEARCH($F$2,B224)),MAX($Y$4:Y223)+1,0)</f>
        <v>220</v>
      </c>
      <c r="Z224" s="9" t="s">
        <v>198</v>
      </c>
      <c r="AB224" s="9" t="str">
        <f>IFERROR(VLOOKUP(ROWS($AB$5:AB224),$Y$5:$Z$285,2,0),"")</f>
        <v>Prepayments</v>
      </c>
    </row>
    <row r="225" spans="1:28" x14ac:dyDescent="0.25">
      <c r="A225" s="2">
        <v>1730</v>
      </c>
      <c r="B225" s="4" t="s">
        <v>199</v>
      </c>
      <c r="C225" s="5" t="s">
        <v>266</v>
      </c>
      <c r="D225" s="6" t="s">
        <v>267</v>
      </c>
      <c r="Y225" s="9">
        <f>IF(ISNUMBER(SEARCH($F$2,B225)),MAX($Y$4:Y224)+1,0)</f>
        <v>221</v>
      </c>
      <c r="Z225" s="9" t="s">
        <v>199</v>
      </c>
      <c r="AB225" s="9" t="str">
        <f>IFERROR(VLOOKUP(ROWS($AB$5:AB225),$Y$5:$Z$285,2,0),"")</f>
        <v>Grants Due</v>
      </c>
    </row>
    <row r="226" spans="1:28" x14ac:dyDescent="0.25">
      <c r="A226" s="2">
        <v>1800</v>
      </c>
      <c r="B226" s="4" t="s">
        <v>200</v>
      </c>
      <c r="C226" s="5" t="s">
        <v>266</v>
      </c>
      <c r="D226" s="6" t="s">
        <v>268</v>
      </c>
      <c r="Y226" s="9">
        <f>IF(ISNUMBER(SEARCH($F$2,B226)),MAX($Y$4:Y225)+1,0)</f>
        <v>222</v>
      </c>
      <c r="Z226" s="9" t="s">
        <v>200</v>
      </c>
      <c r="AB226" s="9" t="str">
        <f>IFERROR(VLOOKUP(ROWS($AB$5:AB226),$Y$5:$Z$285,2,0),"")</f>
        <v>Current Account 1</v>
      </c>
    </row>
    <row r="227" spans="1:28" x14ac:dyDescent="0.25">
      <c r="A227" s="2">
        <v>1801</v>
      </c>
      <c r="B227" s="4" t="s">
        <v>201</v>
      </c>
      <c r="C227" s="5" t="s">
        <v>266</v>
      </c>
      <c r="D227" s="6" t="s">
        <v>268</v>
      </c>
      <c r="Y227" s="9">
        <f>IF(ISNUMBER(SEARCH($F$2,B227)),MAX($Y$4:Y226)+1,0)</f>
        <v>223</v>
      </c>
      <c r="Z227" s="9" t="s">
        <v>201</v>
      </c>
      <c r="AB227" s="9" t="str">
        <f>IFERROR(VLOOKUP(ROWS($AB$5:AB227),$Y$5:$Z$285,2,0),"")</f>
        <v>Current Account 2</v>
      </c>
    </row>
    <row r="228" spans="1:28" x14ac:dyDescent="0.25">
      <c r="A228" s="2">
        <v>1802</v>
      </c>
      <c r="B228" s="4" t="s">
        <v>202</v>
      </c>
      <c r="C228" s="5" t="s">
        <v>266</v>
      </c>
      <c r="D228" s="6" t="s">
        <v>268</v>
      </c>
      <c r="Y228" s="9">
        <f>IF(ISNUMBER(SEARCH($F$2,B228)),MAX($Y$4:Y227)+1,0)</f>
        <v>224</v>
      </c>
      <c r="Z228" s="9" t="s">
        <v>202</v>
      </c>
      <c r="AB228" s="9" t="str">
        <f>IFERROR(VLOOKUP(ROWS($AB$5:AB228),$Y$5:$Z$285,2,0),"")</f>
        <v>Current Account 3</v>
      </c>
    </row>
    <row r="229" spans="1:28" x14ac:dyDescent="0.25">
      <c r="A229" s="2">
        <v>1803</v>
      </c>
      <c r="B229" s="4" t="s">
        <v>203</v>
      </c>
      <c r="C229" s="5" t="s">
        <v>266</v>
      </c>
      <c r="D229" s="6" t="s">
        <v>268</v>
      </c>
      <c r="Y229" s="9">
        <f>IF(ISNUMBER(SEARCH($F$2,B229)),MAX($Y$4:Y228)+1,0)</f>
        <v>225</v>
      </c>
      <c r="Z229" s="9" t="s">
        <v>203</v>
      </c>
      <c r="AB229" s="9" t="str">
        <f>IFERROR(VLOOKUP(ROWS($AB$5:AB229),$Y$5:$Z$285,2,0),"")</f>
        <v>DEASP School Meal Bank Account</v>
      </c>
    </row>
    <row r="230" spans="1:28" x14ac:dyDescent="0.25">
      <c r="A230" s="2">
        <v>1810</v>
      </c>
      <c r="B230" s="4" t="s">
        <v>204</v>
      </c>
      <c r="C230" s="5" t="s">
        <v>266</v>
      </c>
      <c r="D230" s="6" t="s">
        <v>268</v>
      </c>
      <c r="Y230" s="9">
        <f>IF(ISNUMBER(SEARCH($F$2,B230)),MAX($Y$4:Y229)+1,0)</f>
        <v>226</v>
      </c>
      <c r="Z230" s="9" t="s">
        <v>204</v>
      </c>
      <c r="AB230" s="9" t="str">
        <f>IFERROR(VLOOKUP(ROWS($AB$5:AB230),$Y$5:$Z$285,2,0),"")</f>
        <v>Deposit Account</v>
      </c>
    </row>
    <row r="231" spans="1:28" x14ac:dyDescent="0.25">
      <c r="A231" s="2">
        <v>1820</v>
      </c>
      <c r="B231" s="4" t="s">
        <v>205</v>
      </c>
      <c r="C231" s="5" t="s">
        <v>266</v>
      </c>
      <c r="D231" s="6" t="s">
        <v>268</v>
      </c>
      <c r="Y231" s="9">
        <f>IF(ISNUMBER(SEARCH($F$2,B231)),MAX($Y$4:Y230)+1,0)</f>
        <v>227</v>
      </c>
      <c r="Z231" s="9" t="s">
        <v>205</v>
      </c>
      <c r="AB231" s="9" t="str">
        <f>IFERROR(VLOOKUP(ROWS($AB$5:AB231),$Y$5:$Z$285,2,0),"")</f>
        <v>Parents Council/Association Bank Account</v>
      </c>
    </row>
    <row r="232" spans="1:28" x14ac:dyDescent="0.25">
      <c r="A232" s="2">
        <v>1850</v>
      </c>
      <c r="B232" s="4" t="s">
        <v>206</v>
      </c>
      <c r="C232" s="5" t="s">
        <v>266</v>
      </c>
      <c r="D232" s="6" t="s">
        <v>268</v>
      </c>
      <c r="Y232" s="9">
        <f>IF(ISNUMBER(SEARCH($F$2,B232)),MAX($Y$4:Y231)+1,0)</f>
        <v>228</v>
      </c>
      <c r="Z232" s="9" t="s">
        <v>206</v>
      </c>
      <c r="AB232" s="9" t="str">
        <f>IFERROR(VLOOKUP(ROWS($AB$5:AB232),$Y$5:$Z$285,2,0),"")</f>
        <v>Credit Card Account</v>
      </c>
    </row>
    <row r="233" spans="1:28" x14ac:dyDescent="0.25">
      <c r="A233" s="2">
        <v>1870</v>
      </c>
      <c r="B233" s="4" t="s">
        <v>207</v>
      </c>
      <c r="C233" s="5" t="s">
        <v>266</v>
      </c>
      <c r="D233" s="6" t="s">
        <v>268</v>
      </c>
      <c r="Y233" s="9">
        <f>IF(ISNUMBER(SEARCH($F$2,B233)),MAX($Y$4:Y232)+1,0)</f>
        <v>229</v>
      </c>
      <c r="Z233" s="9" t="s">
        <v>207</v>
      </c>
      <c r="AB233" s="9" t="str">
        <f>IFERROR(VLOOKUP(ROWS($AB$5:AB233),$Y$5:$Z$285,2,0),"")</f>
        <v>Online Payment Solution Clearing Account</v>
      </c>
    </row>
    <row r="234" spans="1:28" x14ac:dyDescent="0.25">
      <c r="A234" s="2">
        <v>1900</v>
      </c>
      <c r="B234" s="4" t="s">
        <v>208</v>
      </c>
      <c r="C234" s="5" t="s">
        <v>266</v>
      </c>
      <c r="D234" s="6" t="s">
        <v>268</v>
      </c>
      <c r="Y234" s="9">
        <f>IF(ISNUMBER(SEARCH($F$2,B234)),MAX($Y$4:Y233)+1,0)</f>
        <v>230</v>
      </c>
      <c r="Z234" s="9" t="s">
        <v>208</v>
      </c>
      <c r="AB234" s="9" t="str">
        <f>IFERROR(VLOOKUP(ROWS($AB$5:AB234),$Y$5:$Z$285,2,0),"")</f>
        <v>Petty Cash Account</v>
      </c>
    </row>
    <row r="235" spans="1:28" x14ac:dyDescent="0.25">
      <c r="A235" s="2">
        <v>1950</v>
      </c>
      <c r="B235" s="4" t="s">
        <v>209</v>
      </c>
      <c r="C235" s="5" t="s">
        <v>266</v>
      </c>
      <c r="D235" s="6" t="s">
        <v>268</v>
      </c>
      <c r="Y235" s="9">
        <f>IF(ISNUMBER(SEARCH($F$2,B235)),MAX($Y$4:Y234)+1,0)</f>
        <v>231</v>
      </c>
      <c r="Z235" s="9" t="s">
        <v>209</v>
      </c>
      <c r="AB235" s="9" t="str">
        <f>IFERROR(VLOOKUP(ROWS($AB$5:AB235),$Y$5:$Z$285,2,0),"")</f>
        <v>Cash Control Account</v>
      </c>
    </row>
    <row r="236" spans="1:28" x14ac:dyDescent="0.25">
      <c r="A236" s="2">
        <v>2100</v>
      </c>
      <c r="B236" s="4" t="s">
        <v>210</v>
      </c>
      <c r="C236" s="5" t="s">
        <v>269</v>
      </c>
      <c r="D236" s="6" t="s">
        <v>270</v>
      </c>
      <c r="Y236" s="9">
        <f>IF(ISNUMBER(SEARCH($F$2,B236)),MAX($Y$4:Y235)+1,0)</f>
        <v>232</v>
      </c>
      <c r="Z236" s="9" t="s">
        <v>210</v>
      </c>
      <c r="AB236" s="9" t="str">
        <f>IFERROR(VLOOKUP(ROWS($AB$5:AB236),$Y$5:$Z$285,2,0),"")</f>
        <v>Creditors Control Account</v>
      </c>
    </row>
    <row r="237" spans="1:28" x14ac:dyDescent="0.25">
      <c r="A237" s="2">
        <v>2105</v>
      </c>
      <c r="B237" s="4" t="s">
        <v>211</v>
      </c>
      <c r="C237" s="5" t="s">
        <v>269</v>
      </c>
      <c r="D237" s="6" t="s">
        <v>234</v>
      </c>
      <c r="Y237" s="9">
        <f>IF(ISNUMBER(SEARCH($F$2,B237)),MAX($Y$4:Y236)+1,0)</f>
        <v>233</v>
      </c>
      <c r="Z237" s="9" t="s">
        <v>211</v>
      </c>
      <c r="AB237" s="9" t="str">
        <f>IFERROR(VLOOKUP(ROWS($AB$5:AB237),$Y$5:$Z$285,2,0),"")</f>
        <v>School Income Received in Advance</v>
      </c>
    </row>
    <row r="238" spans="1:28" x14ac:dyDescent="0.25">
      <c r="A238" s="2">
        <v>2150</v>
      </c>
      <c r="B238" s="4" t="s">
        <v>212</v>
      </c>
      <c r="C238" s="5" t="s">
        <v>269</v>
      </c>
      <c r="D238" s="6" t="s">
        <v>234</v>
      </c>
      <c r="Y238" s="9">
        <f>IF(ISNUMBER(SEARCH($F$2,B238)),MAX($Y$4:Y237)+1,0)</f>
        <v>234</v>
      </c>
      <c r="Z238" s="9" t="s">
        <v>212</v>
      </c>
      <c r="AB238" s="9" t="str">
        <f>IFERROR(VLOOKUP(ROWS($AB$5:AB238),$Y$5:$Z$285,2,0),"")</f>
        <v>Grants Received in Advance</v>
      </c>
    </row>
    <row r="239" spans="1:28" x14ac:dyDescent="0.25">
      <c r="A239" s="2">
        <v>2151</v>
      </c>
      <c r="B239" s="4" t="s">
        <v>213</v>
      </c>
      <c r="C239" s="5" t="s">
        <v>269</v>
      </c>
      <c r="D239" s="6" t="s">
        <v>234</v>
      </c>
      <c r="Y239" s="9">
        <f>IF(ISNUMBER(SEARCH($F$2,B239)),MAX($Y$4:Y238)+1,0)</f>
        <v>235</v>
      </c>
      <c r="Z239" s="9" t="s">
        <v>213</v>
      </c>
      <c r="AB239" s="9" t="str">
        <f>IFERROR(VLOOKUP(ROWS($AB$5:AB239),$Y$5:$Z$285,2,0),"")</f>
        <v>Book Grant Received in Advance</v>
      </c>
    </row>
    <row r="240" spans="1:28" x14ac:dyDescent="0.25">
      <c r="A240" s="2">
        <v>2152</v>
      </c>
      <c r="B240" s="4" t="s">
        <v>214</v>
      </c>
      <c r="C240" s="5" t="s">
        <v>269</v>
      </c>
      <c r="D240" s="6" t="s">
        <v>234</v>
      </c>
      <c r="Y240" s="9">
        <f>IF(ISNUMBER(SEARCH($F$2,B240)),MAX($Y$4:Y239)+1,0)</f>
        <v>236</v>
      </c>
      <c r="Z240" s="9" t="s">
        <v>214</v>
      </c>
      <c r="AB240" s="9" t="str">
        <f>IFERROR(VLOOKUP(ROWS($AB$5:AB240),$Y$5:$Z$285,2,0),"")</f>
        <v>DEIS Grant Received in Advance</v>
      </c>
    </row>
    <row r="241" spans="1:28" x14ac:dyDescent="0.25">
      <c r="A241" s="2">
        <v>2160</v>
      </c>
      <c r="B241" s="4" t="s">
        <v>215</v>
      </c>
      <c r="C241" s="5" t="s">
        <v>269</v>
      </c>
      <c r="D241" s="6" t="s">
        <v>234</v>
      </c>
      <c r="Y241" s="9">
        <f>IF(ISNUMBER(SEARCH($F$2,B241)),MAX($Y$4:Y240)+1,0)</f>
        <v>237</v>
      </c>
      <c r="Z241" s="9" t="s">
        <v>215</v>
      </c>
      <c r="AB241" s="9" t="str">
        <f>IFERROR(VLOOKUP(ROWS($AB$5:AB241),$Y$5:$Z$285,2,0),"")</f>
        <v>Book Grant Unspent</v>
      </c>
    </row>
    <row r="242" spans="1:28" x14ac:dyDescent="0.25">
      <c r="A242" s="2">
        <v>2165</v>
      </c>
      <c r="B242" s="4" t="s">
        <v>216</v>
      </c>
      <c r="C242" s="5" t="s">
        <v>269</v>
      </c>
      <c r="D242" s="6" t="s">
        <v>234</v>
      </c>
      <c r="Y242" s="9">
        <f>IF(ISNUMBER(SEARCH($F$2,B242)),MAX($Y$4:Y241)+1,0)</f>
        <v>238</v>
      </c>
      <c r="Z242" s="9" t="s">
        <v>216</v>
      </c>
      <c r="AB242" s="9" t="str">
        <f>IFERROR(VLOOKUP(ROWS($AB$5:AB242),$Y$5:$Z$285,2,0),"")</f>
        <v>ICT Grant Unspent</v>
      </c>
    </row>
    <row r="243" spans="1:28" x14ac:dyDescent="0.25">
      <c r="A243" s="2">
        <v>2166</v>
      </c>
      <c r="B243" s="4" t="s">
        <v>217</v>
      </c>
      <c r="C243" s="5" t="s">
        <v>269</v>
      </c>
      <c r="D243" s="6" t="s">
        <v>234</v>
      </c>
      <c r="Y243" s="9">
        <f>IF(ISNUMBER(SEARCH($F$2,B243)),MAX($Y$4:Y242)+1,0)</f>
        <v>239</v>
      </c>
      <c r="Z243" s="9" t="s">
        <v>217</v>
      </c>
      <c r="AB243" s="9" t="str">
        <f>IFERROR(VLOOKUP(ROWS($AB$5:AB243),$Y$5:$Z$285,2,0),"")</f>
        <v xml:space="preserve">Minor Works Grant Unspent </v>
      </c>
    </row>
    <row r="244" spans="1:28" x14ac:dyDescent="0.25">
      <c r="A244" s="2">
        <v>2167</v>
      </c>
      <c r="B244" s="4" t="s">
        <v>218</v>
      </c>
      <c r="C244" s="5" t="s">
        <v>269</v>
      </c>
      <c r="D244" s="6" t="s">
        <v>234</v>
      </c>
      <c r="Y244" s="9">
        <f>IF(ISNUMBER(SEARCH($F$2,B244)),MAX($Y$4:Y243)+1,0)</f>
        <v>240</v>
      </c>
      <c r="Z244" s="9" t="s">
        <v>218</v>
      </c>
      <c r="AB244" s="9" t="str">
        <f>IFERROR(VLOOKUP(ROWS($AB$5:AB244),$Y$5:$Z$285,2,0),"")</f>
        <v xml:space="preserve">JCSP Grant Unspent </v>
      </c>
    </row>
    <row r="245" spans="1:28" x14ac:dyDescent="0.25">
      <c r="A245" s="2">
        <v>2168</v>
      </c>
      <c r="B245" s="4" t="s">
        <v>219</v>
      </c>
      <c r="C245" s="5" t="s">
        <v>269</v>
      </c>
      <c r="D245" s="6" t="s">
        <v>234</v>
      </c>
      <c r="Y245" s="9">
        <f>IF(ISNUMBER(SEARCH($F$2,B245)),MAX($Y$4:Y244)+1,0)</f>
        <v>241</v>
      </c>
      <c r="Z245" s="9" t="s">
        <v>219</v>
      </c>
      <c r="AB245" s="9" t="str">
        <f>IFERROR(VLOOKUP(ROWS($AB$5:AB245),$Y$5:$Z$285,2,0),"")</f>
        <v xml:space="preserve">Non Teachers Pay Budget Grant Unspent </v>
      </c>
    </row>
    <row r="246" spans="1:28" x14ac:dyDescent="0.25">
      <c r="A246" s="2">
        <v>2169</v>
      </c>
      <c r="B246" s="4" t="s">
        <v>297</v>
      </c>
      <c r="C246" s="5" t="s">
        <v>269</v>
      </c>
      <c r="D246" s="6" t="s">
        <v>234</v>
      </c>
      <c r="Y246" s="9">
        <f>IF(ISNUMBER(SEARCH($F$2,B246)),MAX($Y$4:Y245)+1,0)</f>
        <v>242</v>
      </c>
      <c r="Z246" s="9" t="s">
        <v>297</v>
      </c>
      <c r="AB246" s="9" t="str">
        <f>IFERROR(VLOOKUP(ROWS($AB$5:AB246),$Y$5:$Z$285,2,0),"")</f>
        <v xml:space="preserve">COVID Minor Works Grant Unspent </v>
      </c>
    </row>
    <row r="247" spans="1:28" ht="15.75" customHeight="1" x14ac:dyDescent="0.25">
      <c r="A247" s="2">
        <v>2170</v>
      </c>
      <c r="B247" s="4" t="s">
        <v>220</v>
      </c>
      <c r="C247" s="5" t="s">
        <v>269</v>
      </c>
      <c r="D247" s="6" t="s">
        <v>234</v>
      </c>
      <c r="Y247" s="9">
        <f>IF(ISNUMBER(SEARCH($F$2,B247)),MAX($Y$4:Y246)+1,0)</f>
        <v>243</v>
      </c>
      <c r="Z247" s="9" t="s">
        <v>220</v>
      </c>
      <c r="AB247" s="9" t="str">
        <f>IFERROR(VLOOKUP(ROWS($AB$5:AB247),$Y$5:$Z$285,2,0),"")</f>
        <v>Supervision and Substitution Grant Unspent</v>
      </c>
    </row>
    <row r="248" spans="1:28" x14ac:dyDescent="0.25">
      <c r="A248" s="2">
        <v>2171</v>
      </c>
      <c r="B248" s="4" t="s">
        <v>221</v>
      </c>
      <c r="C248" s="5" t="s">
        <v>269</v>
      </c>
      <c r="D248" s="6" t="s">
        <v>234</v>
      </c>
      <c r="Y248" s="9">
        <f>IF(ISNUMBER(SEARCH($F$2,B248)),MAX($Y$4:Y247)+1,0)</f>
        <v>244</v>
      </c>
      <c r="Z248" s="9" t="s">
        <v>221</v>
      </c>
      <c r="AB248" s="9" t="str">
        <f>IFERROR(VLOOKUP(ROWS($AB$5:AB248),$Y$5:$Z$285,2,0),"")</f>
        <v>Other Ringfenced Grants Unspent</v>
      </c>
    </row>
    <row r="249" spans="1:28" x14ac:dyDescent="0.25">
      <c r="A249" s="2">
        <v>2172</v>
      </c>
      <c r="B249" s="4" t="s">
        <v>222</v>
      </c>
      <c r="C249" s="5" t="s">
        <v>269</v>
      </c>
      <c r="D249" s="6" t="s">
        <v>234</v>
      </c>
      <c r="Y249" s="9">
        <f>IF(ISNUMBER(SEARCH($F$2,B249)),MAX($Y$4:Y248)+1,0)</f>
        <v>245</v>
      </c>
      <c r="Z249" s="9" t="s">
        <v>222</v>
      </c>
      <c r="AB249" s="9" t="str">
        <f>IFERROR(VLOOKUP(ROWS($AB$5:AB249),$Y$5:$Z$285,2,0),"")</f>
        <v>Other Ringfenced Income Unspent</v>
      </c>
    </row>
    <row r="250" spans="1:28" x14ac:dyDescent="0.25">
      <c r="A250" s="2">
        <v>2180</v>
      </c>
      <c r="B250" s="4" t="s">
        <v>223</v>
      </c>
      <c r="C250" s="5" t="s">
        <v>269</v>
      </c>
      <c r="D250" s="6" t="s">
        <v>234</v>
      </c>
      <c r="Y250" s="9">
        <f>IF(ISNUMBER(SEARCH($F$2,B250)),MAX($Y$4:Y249)+1,0)</f>
        <v>246</v>
      </c>
      <c r="Z250" s="9" t="s">
        <v>223</v>
      </c>
      <c r="AB250" s="9" t="str">
        <f>IFERROR(VLOOKUP(ROWS($AB$5:AB250),$Y$5:$Z$285,2,0),"")</f>
        <v>School Excellence Fund Unspent</v>
      </c>
    </row>
    <row r="251" spans="1:28" x14ac:dyDescent="0.25">
      <c r="A251" s="2">
        <v>2181</v>
      </c>
      <c r="B251" s="4" t="s">
        <v>298</v>
      </c>
      <c r="C251" s="5" t="s">
        <v>269</v>
      </c>
      <c r="D251" s="6" t="s">
        <v>234</v>
      </c>
      <c r="Y251" s="9">
        <f>IF(ISNUMBER(SEARCH($F$2,B251)),MAX($Y$4:Y250)+1,0)</f>
        <v>247</v>
      </c>
      <c r="Z251" s="9" t="s">
        <v>298</v>
      </c>
      <c r="AB251" s="9" t="str">
        <f>IFERROR(VLOOKUP(ROWS($AB$5:AB251),$Y$5:$Z$285,2,0),"")</f>
        <v>COVID Aide Grant Unspent</v>
      </c>
    </row>
    <row r="252" spans="1:28" x14ac:dyDescent="0.25">
      <c r="A252" s="2">
        <v>2182</v>
      </c>
      <c r="B252" s="4" t="s">
        <v>299</v>
      </c>
      <c r="C252" s="5" t="s">
        <v>269</v>
      </c>
      <c r="D252" s="6" t="s">
        <v>234</v>
      </c>
      <c r="Y252" s="9">
        <f>IF(ISNUMBER(SEARCH($F$2,B252)),MAX($Y$4:Y251)+1,0)</f>
        <v>248</v>
      </c>
      <c r="Z252" s="9" t="s">
        <v>299</v>
      </c>
      <c r="AB252" s="9" t="str">
        <f>IFERROR(VLOOKUP(ROWS($AB$5:AB252),$Y$5:$Z$285,2,0),"")</f>
        <v>COVID Capitation for PPE Grant Unspent</v>
      </c>
    </row>
    <row r="253" spans="1:28" x14ac:dyDescent="0.25">
      <c r="A253" s="2">
        <v>2183</v>
      </c>
      <c r="B253" s="4" t="s">
        <v>300</v>
      </c>
      <c r="C253" s="5" t="s">
        <v>269</v>
      </c>
      <c r="D253" s="6" t="s">
        <v>234</v>
      </c>
      <c r="Y253" s="9">
        <f>IF(ISNUMBER(SEARCH($F$2,B253)),MAX($Y$4:Y252)+1,0)</f>
        <v>249</v>
      </c>
      <c r="Z253" s="9" t="s">
        <v>300</v>
      </c>
      <c r="AB253" s="9" t="str">
        <f>IFERROR(VLOOKUP(ROWS($AB$5:AB253),$Y$5:$Z$285,2,0),"")</f>
        <v>COVID Enhanced Supervision Grant Unspent</v>
      </c>
    </row>
    <row r="254" spans="1:28" x14ac:dyDescent="0.25">
      <c r="A254" s="2">
        <v>2184</v>
      </c>
      <c r="B254" s="4" t="s">
        <v>301</v>
      </c>
      <c r="C254" s="5" t="s">
        <v>269</v>
      </c>
      <c r="D254" s="6" t="s">
        <v>234</v>
      </c>
      <c r="Y254" s="9">
        <f>IF(ISNUMBER(SEARCH($F$2,B254)),MAX($Y$4:Y253)+1,0)</f>
        <v>250</v>
      </c>
      <c r="Z254" s="9" t="s">
        <v>301</v>
      </c>
      <c r="AB254" s="9" t="str">
        <f>IFERROR(VLOOKUP(ROWS($AB$5:AB254),$Y$5:$Z$285,2,0),"")</f>
        <v>COVID Capitation for Additional Cleaning Grant Unspent</v>
      </c>
    </row>
    <row r="255" spans="1:28" x14ac:dyDescent="0.25">
      <c r="A255" s="2">
        <v>2185</v>
      </c>
      <c r="B255" s="4" t="s">
        <v>302</v>
      </c>
      <c r="C255" s="5" t="s">
        <v>269</v>
      </c>
      <c r="D255" s="6" t="s">
        <v>234</v>
      </c>
      <c r="Y255" s="9">
        <f>IF(ISNUMBER(SEARCH($F$2,B255)),MAX($Y$4:Y254)+1,0)</f>
        <v>251</v>
      </c>
      <c r="Z255" s="9" t="s">
        <v>302</v>
      </c>
      <c r="AB255" s="9" t="str">
        <f>IFERROR(VLOOKUP(ROWS($AB$5:AB255),$Y$5:$Z$285,2,0),"")</f>
        <v>COVID Replacement Hours Unspent</v>
      </c>
    </row>
    <row r="256" spans="1:28" x14ac:dyDescent="0.25">
      <c r="A256" s="2">
        <v>2200</v>
      </c>
      <c r="B256" s="4" t="s">
        <v>224</v>
      </c>
      <c r="C256" s="5" t="s">
        <v>269</v>
      </c>
      <c r="D256" s="6" t="s">
        <v>234</v>
      </c>
      <c r="Y256" s="9">
        <f>IF(ISNUMBER(SEARCH($F$2,B256)),MAX($Y$4:Y255)+1,0)</f>
        <v>252</v>
      </c>
      <c r="Z256" s="9" t="s">
        <v>224</v>
      </c>
      <c r="AB256" s="9" t="str">
        <f>IFERROR(VLOOKUP(ROWS($AB$5:AB256),$Y$5:$Z$285,2,0),"")</f>
        <v>Net Wages Control Account</v>
      </c>
    </row>
    <row r="257" spans="1:28" x14ac:dyDescent="0.25">
      <c r="A257" s="2">
        <v>2210</v>
      </c>
      <c r="B257" s="4" t="s">
        <v>225</v>
      </c>
      <c r="C257" s="5" t="s">
        <v>269</v>
      </c>
      <c r="D257" s="6" t="s">
        <v>234</v>
      </c>
      <c r="Y257" s="9">
        <f>IF(ISNUMBER(SEARCH($F$2,B257)),MAX($Y$4:Y256)+1,0)</f>
        <v>253</v>
      </c>
      <c r="Z257" s="9" t="s">
        <v>225</v>
      </c>
      <c r="AB257" s="9" t="str">
        <f>IFERROR(VLOOKUP(ROWS($AB$5:AB257),$Y$5:$Z$285,2,0),"")</f>
        <v>Union Fees Control Account</v>
      </c>
    </row>
    <row r="258" spans="1:28" x14ac:dyDescent="0.25">
      <c r="A258" s="2">
        <v>2220</v>
      </c>
      <c r="B258" s="4" t="s">
        <v>226</v>
      </c>
      <c r="C258" s="5" t="s">
        <v>269</v>
      </c>
      <c r="D258" s="6" t="s">
        <v>234</v>
      </c>
      <c r="Y258" s="9">
        <f>IF(ISNUMBER(SEARCH($F$2,B258)),MAX($Y$4:Y257)+1,0)</f>
        <v>254</v>
      </c>
      <c r="Z258" s="9" t="s">
        <v>226</v>
      </c>
      <c r="AB258" s="9" t="str">
        <f>IFERROR(VLOOKUP(ROWS($AB$5:AB258),$Y$5:$Z$285,2,0),"")</f>
        <v>Single Public Service Pension Scheme Control Account</v>
      </c>
    </row>
    <row r="259" spans="1:28" x14ac:dyDescent="0.25">
      <c r="A259" s="2">
        <v>2230</v>
      </c>
      <c r="B259" s="4" t="s">
        <v>227</v>
      </c>
      <c r="C259" s="5" t="s">
        <v>269</v>
      </c>
      <c r="D259" s="6" t="s">
        <v>234</v>
      </c>
      <c r="Y259" s="9">
        <f>IF(ISNUMBER(SEARCH($F$2,B259)),MAX($Y$4:Y258)+1,0)</f>
        <v>255</v>
      </c>
      <c r="Z259" s="9" t="s">
        <v>227</v>
      </c>
      <c r="AB259" s="9" t="str">
        <f>IFERROR(VLOOKUP(ROWS($AB$5:AB259),$Y$5:$Z$285,2,0),"")</f>
        <v>ASC Control Account</v>
      </c>
    </row>
    <row r="260" spans="1:28" x14ac:dyDescent="0.25">
      <c r="A260" s="2">
        <v>2250</v>
      </c>
      <c r="B260" s="4" t="s">
        <v>228</v>
      </c>
      <c r="C260" s="5" t="s">
        <v>269</v>
      </c>
      <c r="D260" s="6" t="s">
        <v>234</v>
      </c>
      <c r="Y260" s="9">
        <f>IF(ISNUMBER(SEARCH($F$2,B260)),MAX($Y$4:Y259)+1,0)</f>
        <v>256</v>
      </c>
      <c r="Z260" s="9" t="s">
        <v>228</v>
      </c>
      <c r="AB260" s="9" t="str">
        <f>IFERROR(VLOOKUP(ROWS($AB$5:AB260),$Y$5:$Z$285,2,0),"")</f>
        <v>PAYE/PRSI/USC/LPT Control Account</v>
      </c>
    </row>
    <row r="261" spans="1:28" x14ac:dyDescent="0.25">
      <c r="A261" s="2">
        <v>2260</v>
      </c>
      <c r="B261" s="4" t="s">
        <v>229</v>
      </c>
      <c r="C261" s="5" t="s">
        <v>269</v>
      </c>
      <c r="D261" s="6" t="s">
        <v>234</v>
      </c>
      <c r="Y261" s="9">
        <f>IF(ISNUMBER(SEARCH($F$2,B261)),MAX($Y$4:Y260)+1,0)</f>
        <v>257</v>
      </c>
      <c r="Z261" s="9" t="s">
        <v>229</v>
      </c>
      <c r="AB261" s="9" t="str">
        <f>IFERROR(VLOOKUP(ROWS($AB$5:AB261),$Y$5:$Z$285,2,0),"")</f>
        <v>Reverse VAT Control Account</v>
      </c>
    </row>
    <row r="262" spans="1:28" x14ac:dyDescent="0.25">
      <c r="A262" s="2">
        <v>2270</v>
      </c>
      <c r="B262" s="4" t="s">
        <v>230</v>
      </c>
      <c r="C262" s="5" t="s">
        <v>269</v>
      </c>
      <c r="D262" s="6" t="s">
        <v>234</v>
      </c>
      <c r="Y262" s="9">
        <f>IF(ISNUMBER(SEARCH($F$2,B262)),MAX($Y$4:Y261)+1,0)</f>
        <v>258</v>
      </c>
      <c r="Z262" s="9" t="s">
        <v>230</v>
      </c>
      <c r="AB262" s="9" t="str">
        <f>IFERROR(VLOOKUP(ROWS($AB$5:AB262),$Y$5:$Z$285,2,0),"")</f>
        <v>RCT Control Account</v>
      </c>
    </row>
    <row r="263" spans="1:28" x14ac:dyDescent="0.25">
      <c r="A263" s="2">
        <v>2310</v>
      </c>
      <c r="B263" s="4" t="s">
        <v>231</v>
      </c>
      <c r="C263" s="5" t="s">
        <v>269</v>
      </c>
      <c r="D263" s="6" t="s">
        <v>234</v>
      </c>
      <c r="Y263" s="9">
        <f>IF(ISNUMBER(SEARCH($F$2,B263)),MAX($Y$4:Y262)+1,0)</f>
        <v>259</v>
      </c>
      <c r="Z263" s="9" t="s">
        <v>231</v>
      </c>
      <c r="AB263" s="9" t="str">
        <f>IFERROR(VLOOKUP(ROWS($AB$5:AB263),$Y$5:$Z$285,2,0),"")</f>
        <v>Bank Loans</v>
      </c>
    </row>
    <row r="264" spans="1:28" x14ac:dyDescent="0.25">
      <c r="A264" s="2">
        <v>2320</v>
      </c>
      <c r="B264" s="4" t="s">
        <v>232</v>
      </c>
      <c r="C264" s="5" t="s">
        <v>269</v>
      </c>
      <c r="D264" s="6" t="s">
        <v>234</v>
      </c>
      <c r="Y264" s="9">
        <f>IF(ISNUMBER(SEARCH($F$2,B264)),MAX($Y$4:Y263)+1,0)</f>
        <v>260</v>
      </c>
      <c r="Z264" s="9" t="s">
        <v>232</v>
      </c>
      <c r="AB264" s="9" t="str">
        <f>IFERROR(VLOOKUP(ROWS($AB$5:AB264),$Y$5:$Z$285,2,0),"")</f>
        <v>Other Loan</v>
      </c>
    </row>
    <row r="265" spans="1:28" x14ac:dyDescent="0.25">
      <c r="A265" s="2">
        <v>2330</v>
      </c>
      <c r="B265" s="4" t="s">
        <v>233</v>
      </c>
      <c r="C265" s="5" t="s">
        <v>269</v>
      </c>
      <c r="D265" s="6" t="s">
        <v>234</v>
      </c>
      <c r="Y265" s="9">
        <f>IF(ISNUMBER(SEARCH($F$2,B265)),MAX($Y$4:Y264)+1,0)</f>
        <v>261</v>
      </c>
      <c r="Z265" s="9" t="s">
        <v>233</v>
      </c>
      <c r="AB265" s="9" t="str">
        <f>IFERROR(VLOOKUP(ROWS($AB$5:AB265),$Y$5:$Z$285,2,0),"")</f>
        <v>Leasing</v>
      </c>
    </row>
    <row r="266" spans="1:28" x14ac:dyDescent="0.25">
      <c r="A266" s="2">
        <v>2440</v>
      </c>
      <c r="B266" s="4" t="s">
        <v>234</v>
      </c>
      <c r="C266" s="5" t="s">
        <v>269</v>
      </c>
      <c r="D266" s="6" t="s">
        <v>234</v>
      </c>
      <c r="Y266" s="9">
        <f>IF(ISNUMBER(SEARCH($F$2,B266)),MAX($Y$4:Y265)+1,0)</f>
        <v>262</v>
      </c>
      <c r="Z266" s="9" t="s">
        <v>234</v>
      </c>
      <c r="AB266" s="9" t="str">
        <f>IFERROR(VLOOKUP(ROWS($AB$5:AB266),$Y$5:$Z$285,2,0),"")</f>
        <v>Accruals</v>
      </c>
    </row>
    <row r="267" spans="1:28" x14ac:dyDescent="0.25">
      <c r="A267" s="2">
        <v>2600</v>
      </c>
      <c r="B267" s="4" t="s">
        <v>235</v>
      </c>
      <c r="C267" s="5" t="s">
        <v>271</v>
      </c>
      <c r="D267" s="6" t="s">
        <v>271</v>
      </c>
      <c r="Y267" s="9">
        <f>IF(ISNUMBER(SEARCH($F$2,B267)),MAX($Y$4:Y266)+1,0)</f>
        <v>263</v>
      </c>
      <c r="Z267" s="9" t="s">
        <v>235</v>
      </c>
      <c r="AB267" s="9" t="str">
        <f>IFERROR(VLOOKUP(ROWS($AB$5:AB267),$Y$5:$Z$285,2,0),"")</f>
        <v xml:space="preserve">Long Term Loan </v>
      </c>
    </row>
    <row r="268" spans="1:28" x14ac:dyDescent="0.25">
      <c r="A268" s="2">
        <v>2700</v>
      </c>
      <c r="B268" s="4" t="s">
        <v>236</v>
      </c>
      <c r="C268" s="5" t="s">
        <v>272</v>
      </c>
      <c r="D268" s="6" t="s">
        <v>273</v>
      </c>
      <c r="Y268" s="9">
        <f>IF(ISNUMBER(SEARCH($F$2,B268)),MAX($Y$4:Y267)+1,0)</f>
        <v>264</v>
      </c>
      <c r="Z268" s="9" t="s">
        <v>236</v>
      </c>
      <c r="AB268" s="9" t="str">
        <f>IFERROR(VLOOKUP(ROWS($AB$5:AB268),$Y$5:$Z$285,2,0),"")</f>
        <v>Retained Surplus</v>
      </c>
    </row>
    <row r="269" spans="1:28" x14ac:dyDescent="0.25">
      <c r="A269" s="2">
        <v>2710</v>
      </c>
      <c r="B269" s="4" t="s">
        <v>237</v>
      </c>
      <c r="C269" s="5" t="s">
        <v>272</v>
      </c>
      <c r="D269" s="6" t="s">
        <v>273</v>
      </c>
      <c r="Y269" s="9">
        <f>IF(ISNUMBER(SEARCH($F$2,B269)),MAX($Y$4:Y268)+1,0)</f>
        <v>265</v>
      </c>
      <c r="Z269" s="9" t="s">
        <v>237</v>
      </c>
      <c r="AB269" s="9" t="str">
        <f>IFERROR(VLOOKUP(ROWS($AB$5:AB269),$Y$5:$Z$285,2,0),"")</f>
        <v>Surplus Brought Forward</v>
      </c>
    </row>
    <row r="270" spans="1:28" x14ac:dyDescent="0.25">
      <c r="A270" s="2">
        <v>3900</v>
      </c>
      <c r="B270" s="4" t="s">
        <v>238</v>
      </c>
      <c r="C270" s="5" t="s">
        <v>272</v>
      </c>
      <c r="D270" s="6" t="s">
        <v>274</v>
      </c>
      <c r="Y270" s="9">
        <f>IF(ISNUMBER(SEARCH($F$2,B270)),MAX($Y$4:Y269)+1,0)</f>
        <v>266</v>
      </c>
      <c r="Z270" s="9" t="s">
        <v>238</v>
      </c>
      <c r="AB270" s="9" t="str">
        <f>IFERROR(VLOOKUP(ROWS($AB$5:AB270),$Y$5:$Z$285,2,0),"")</f>
        <v>DES Capital Building Grant Income</v>
      </c>
    </row>
    <row r="271" spans="1:28" x14ac:dyDescent="0.25">
      <c r="A271" s="2">
        <v>3901</v>
      </c>
      <c r="B271" s="4" t="s">
        <v>239</v>
      </c>
      <c r="C271" s="5" t="s">
        <v>272</v>
      </c>
      <c r="D271" s="6" t="s">
        <v>274</v>
      </c>
      <c r="Y271" s="9">
        <f>IF(ISNUMBER(SEARCH($F$2,B271)),MAX($Y$4:Y270)+1,0)</f>
        <v>267</v>
      </c>
      <c r="Z271" s="9" t="s">
        <v>239</v>
      </c>
      <c r="AB271" s="9" t="str">
        <f>IFERROR(VLOOKUP(ROWS($AB$5:AB271),$Y$5:$Z$285,2,0),"")</f>
        <v>Capital Building Fundraising Income</v>
      </c>
    </row>
    <row r="272" spans="1:28" x14ac:dyDescent="0.25">
      <c r="A272" s="2">
        <v>3902</v>
      </c>
      <c r="B272" s="4" t="s">
        <v>240</v>
      </c>
      <c r="C272" s="5" t="s">
        <v>272</v>
      </c>
      <c r="D272" s="6" t="s">
        <v>274</v>
      </c>
      <c r="Y272" s="9">
        <f>IF(ISNUMBER(SEARCH($F$2,B272)),MAX($Y$4:Y271)+1,0)</f>
        <v>268</v>
      </c>
      <c r="Z272" s="9" t="s">
        <v>240</v>
      </c>
      <c r="AB272" s="9" t="str">
        <f>IFERROR(VLOOKUP(ROWS($AB$5:AB272),$Y$5:$Z$285,2,0),"")</f>
        <v>Parents Contribution to Capital Projects Income</v>
      </c>
    </row>
    <row r="273" spans="1:28" x14ac:dyDescent="0.25">
      <c r="A273" s="2">
        <v>3903</v>
      </c>
      <c r="B273" s="4" t="s">
        <v>241</v>
      </c>
      <c r="C273" s="5" t="s">
        <v>272</v>
      </c>
      <c r="D273" s="6" t="s">
        <v>274</v>
      </c>
      <c r="Y273" s="9">
        <f>IF(ISNUMBER(SEARCH($F$2,B273)),MAX($Y$4:Y272)+1,0)</f>
        <v>269</v>
      </c>
      <c r="Z273" s="9" t="s">
        <v>241</v>
      </c>
      <c r="AB273" s="9" t="str">
        <f>IFERROR(VLOOKUP(ROWS($AB$5:AB273),$Y$5:$Z$285,2,0),"")</f>
        <v>Patron/Trustee Contribution to Fixed Asset Income</v>
      </c>
    </row>
    <row r="274" spans="1:28" x14ac:dyDescent="0.25">
      <c r="A274" s="2">
        <v>3904</v>
      </c>
      <c r="B274" s="4" t="s">
        <v>242</v>
      </c>
      <c r="C274" s="5" t="s">
        <v>272</v>
      </c>
      <c r="D274" s="6" t="s">
        <v>274</v>
      </c>
      <c r="Y274" s="9">
        <f>IF(ISNUMBER(SEARCH($F$2,B274)),MAX($Y$4:Y273)+1,0)</f>
        <v>270</v>
      </c>
      <c r="Z274" s="9" t="s">
        <v>242</v>
      </c>
      <c r="AB274" s="9" t="str">
        <f>IFERROR(VLOOKUP(ROWS($AB$5:AB274),$Y$5:$Z$285,2,0),"")</f>
        <v>Other State Capital Income</v>
      </c>
    </row>
    <row r="275" spans="1:28" x14ac:dyDescent="0.25">
      <c r="A275" s="2">
        <v>3906</v>
      </c>
      <c r="B275" s="4" t="s">
        <v>243</v>
      </c>
      <c r="C275" s="5" t="s">
        <v>272</v>
      </c>
      <c r="D275" s="6" t="s">
        <v>274</v>
      </c>
      <c r="Y275" s="9">
        <f>IF(ISNUMBER(SEARCH($F$2,B275)),MAX($Y$4:Y274)+1,0)</f>
        <v>271</v>
      </c>
      <c r="Z275" s="9" t="s">
        <v>243</v>
      </c>
      <c r="AB275" s="9" t="str">
        <f>IFERROR(VLOOKUP(ROWS($AB$5:AB275),$Y$5:$Z$285,2,0),"")</f>
        <v>Accumulated Amortisation of Capital Building Income</v>
      </c>
    </row>
    <row r="276" spans="1:28" x14ac:dyDescent="0.25">
      <c r="A276" s="2">
        <v>3920</v>
      </c>
      <c r="B276" s="4" t="s">
        <v>244</v>
      </c>
      <c r="C276" s="5" t="s">
        <v>272</v>
      </c>
      <c r="D276" s="6" t="s">
        <v>274</v>
      </c>
      <c r="Y276" s="9">
        <f>IF(ISNUMBER(SEARCH($F$2,B276)),MAX($Y$4:Y275)+1,0)</f>
        <v>272</v>
      </c>
      <c r="Z276" s="9" t="s">
        <v>244</v>
      </c>
      <c r="AB276" s="9" t="str">
        <f>IFERROR(VLOOKUP(ROWS($AB$5:AB276),$Y$5:$Z$285,2,0),"")</f>
        <v>DES Equipment Grants Income</v>
      </c>
    </row>
    <row r="277" spans="1:28" x14ac:dyDescent="0.25">
      <c r="A277" s="2">
        <v>3921</v>
      </c>
      <c r="B277" s="4" t="s">
        <v>245</v>
      </c>
      <c r="C277" s="5" t="s">
        <v>272</v>
      </c>
      <c r="D277" s="6" t="s">
        <v>274</v>
      </c>
      <c r="Y277" s="9">
        <f>IF(ISNUMBER(SEARCH($F$2,B277)),MAX($Y$4:Y276)+1,0)</f>
        <v>273</v>
      </c>
      <c r="Z277" s="9" t="s">
        <v>245</v>
      </c>
      <c r="AB277" s="9" t="str">
        <f>IFERROR(VLOOKUP(ROWS($AB$5:AB277),$Y$5:$Z$285,2,0),"")</f>
        <v>ICT Grant Capital Income</v>
      </c>
    </row>
    <row r="278" spans="1:28" x14ac:dyDescent="0.25">
      <c r="A278" s="2">
        <v>3925</v>
      </c>
      <c r="B278" s="4" t="s">
        <v>246</v>
      </c>
      <c r="C278" s="5" t="s">
        <v>272</v>
      </c>
      <c r="D278" s="6" t="s">
        <v>274</v>
      </c>
      <c r="Y278" s="9">
        <f>IF(ISNUMBER(SEARCH($F$2,B278)),MAX($Y$4:Y277)+1,0)</f>
        <v>274</v>
      </c>
      <c r="Z278" s="9" t="s">
        <v>246</v>
      </c>
      <c r="AB278" s="9" t="str">
        <f>IFERROR(VLOOKUP(ROWS($AB$5:AB278),$Y$5:$Z$285,2,0),"")</f>
        <v>Accumulated Amortisation of Capital Equipment Income</v>
      </c>
    </row>
    <row r="279" spans="1:28" x14ac:dyDescent="0.25">
      <c r="A279" s="2">
        <v>3926</v>
      </c>
      <c r="B279" s="4" t="s">
        <v>247</v>
      </c>
      <c r="C279" s="5" t="s">
        <v>272</v>
      </c>
      <c r="D279" s="6" t="s">
        <v>274</v>
      </c>
      <c r="Y279" s="9">
        <f>IF(ISNUMBER(SEARCH($F$2,B279)),MAX($Y$4:Y278)+1,0)</f>
        <v>275</v>
      </c>
      <c r="Z279" s="9" t="s">
        <v>247</v>
      </c>
      <c r="AB279" s="9" t="str">
        <f>IFERROR(VLOOKUP(ROWS($AB$5:AB279),$Y$5:$Z$285,2,0),"")</f>
        <v>Accumulated Amortisation of ICT Grant Capital Income</v>
      </c>
    </row>
    <row r="280" spans="1:28" x14ac:dyDescent="0.25">
      <c r="A280" s="2">
        <v>3940</v>
      </c>
      <c r="B280" s="4" t="s">
        <v>248</v>
      </c>
      <c r="C280" s="5" t="s">
        <v>272</v>
      </c>
      <c r="D280" s="6" t="s">
        <v>274</v>
      </c>
      <c r="Y280" s="9">
        <f>IF(ISNUMBER(SEARCH($F$2,B280)),MAX($Y$4:Y279)+1,0)</f>
        <v>276</v>
      </c>
      <c r="Z280" s="9" t="s">
        <v>248</v>
      </c>
      <c r="AB280" s="9" t="str">
        <f>IFERROR(VLOOKUP(ROWS($AB$5:AB280),$Y$5:$Z$285,2,0),"")</f>
        <v>DES Capital Building Grant Expense</v>
      </c>
    </row>
    <row r="281" spans="1:28" x14ac:dyDescent="0.25">
      <c r="A281" s="2">
        <v>3960</v>
      </c>
      <c r="B281" s="4" t="s">
        <v>249</v>
      </c>
      <c r="C281" s="5" t="s">
        <v>272</v>
      </c>
      <c r="D281" s="6" t="s">
        <v>274</v>
      </c>
      <c r="Y281" s="9">
        <f>IF(ISNUMBER(SEARCH($F$2,B281)),MAX($Y$4:Y280)+1,0)</f>
        <v>277</v>
      </c>
      <c r="Z281" s="9" t="s">
        <v>249</v>
      </c>
      <c r="AB281" s="9" t="str">
        <f>IFERROR(VLOOKUP(ROWS($AB$5:AB281),$Y$5:$Z$285,2,0),"")</f>
        <v>Capital Building Fund Raising Expense</v>
      </c>
    </row>
    <row r="282" spans="1:28" x14ac:dyDescent="0.25">
      <c r="A282" s="2">
        <v>3970</v>
      </c>
      <c r="B282" s="4" t="s">
        <v>250</v>
      </c>
      <c r="C282" s="5" t="s">
        <v>272</v>
      </c>
      <c r="D282" s="6" t="s">
        <v>274</v>
      </c>
      <c r="Y282" s="9">
        <f>IF(ISNUMBER(SEARCH($F$2,B282)),MAX($Y$4:Y281)+1,0)</f>
        <v>278</v>
      </c>
      <c r="Z282" s="9" t="s">
        <v>250</v>
      </c>
      <c r="AB282" s="9" t="str">
        <f>IFERROR(VLOOKUP(ROWS($AB$5:AB282),$Y$5:$Z$285,2,0),"")</f>
        <v>Parents Contribution to Capital Project Expense</v>
      </c>
    </row>
    <row r="283" spans="1:28" x14ac:dyDescent="0.25">
      <c r="A283" s="2">
        <v>3990</v>
      </c>
      <c r="B283" s="4" t="s">
        <v>251</v>
      </c>
      <c r="C283" s="5" t="s">
        <v>272</v>
      </c>
      <c r="D283" s="6" t="s">
        <v>274</v>
      </c>
      <c r="Y283" s="9">
        <f>IF(ISNUMBER(SEARCH($F$2,B283)),MAX($Y$4:Y282)+1,0)</f>
        <v>279</v>
      </c>
      <c r="Z283" s="9" t="s">
        <v>251</v>
      </c>
      <c r="AB283" s="9" t="str">
        <f>IFERROR(VLOOKUP(ROWS($AB$5:AB283),$Y$5:$Z$285,2,0),"")</f>
        <v>Patron/Trustee Contribution to Fixed Asset Expense</v>
      </c>
    </row>
    <row r="284" spans="1:28" x14ac:dyDescent="0.25">
      <c r="A284" s="2">
        <v>3991</v>
      </c>
      <c r="B284" s="4" t="s">
        <v>252</v>
      </c>
      <c r="C284" s="5" t="s">
        <v>272</v>
      </c>
      <c r="D284" s="6" t="s">
        <v>274</v>
      </c>
      <c r="Y284" s="9">
        <f>IF(ISNUMBER(SEARCH($F$2,B284)),MAX($Y$4:Y283)+1,0)</f>
        <v>280</v>
      </c>
      <c r="Z284" s="9" t="s">
        <v>252</v>
      </c>
      <c r="AB284" s="9" t="str">
        <f>IFERROR(VLOOKUP(ROWS($AB$5:AB284),$Y$5:$Z$285,2,0),"")</f>
        <v>Other State Capital Expense</v>
      </c>
    </row>
    <row r="285" spans="1:28" ht="15.75" thickBot="1" x14ac:dyDescent="0.3">
      <c r="A285" s="3">
        <v>3995</v>
      </c>
      <c r="B285" s="1" t="s">
        <v>253</v>
      </c>
      <c r="C285" s="7" t="s">
        <v>272</v>
      </c>
      <c r="D285" s="8" t="s">
        <v>274</v>
      </c>
      <c r="Y285" s="9">
        <f>IF(ISNUMBER(SEARCH($F$2,B285)),MAX($Y$4:Y284)+1,0)</f>
        <v>281</v>
      </c>
      <c r="Z285" s="9" t="s">
        <v>253</v>
      </c>
      <c r="AB285" s="9" t="str">
        <f>IFERROR(VLOOKUP(ROWS($AB$5:AB285),$Y$5:$Z$285,2,0),"")</f>
        <v>Building Fund Account</v>
      </c>
    </row>
    <row r="286" spans="1:28" x14ac:dyDescent="0.25">
      <c r="AB286" s="9" t="str">
        <f>IFERROR(VLOOKUP(ROWS($AB$5:AB286),$Y$5:$Z$285,2,0),"")</f>
        <v/>
      </c>
    </row>
  </sheetData>
  <mergeCells count="1">
    <mergeCell ref="A3:D3"/>
  </mergeCells>
  <dataValidations count="1">
    <dataValidation type="list" allowBlank="1" showInputMessage="1" sqref="F2">
      <formula1>COA_SEARCH</formula1>
    </dataValidation>
  </dataValidations>
  <pageMargins left="0.25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Conlon</dc:creator>
  <cp:lastModifiedBy>Training account</cp:lastModifiedBy>
  <cp:lastPrinted>2019-05-27T14:29:09Z</cp:lastPrinted>
  <dcterms:created xsi:type="dcterms:W3CDTF">2017-03-29T15:03:47Z</dcterms:created>
  <dcterms:modified xsi:type="dcterms:W3CDTF">2020-08-21T12:23:59Z</dcterms:modified>
</cp:coreProperties>
</file>