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leen\Documents\Files Organised\Surf\Training\Surf Webinars\Wages payroll\"/>
    </mc:Choice>
  </mc:AlternateContent>
  <xr:revisionPtr revIDLastSave="0" documentId="13_ncr:1_{0D179A35-E57B-4B79-A589-BA33DCF7E454}" xr6:coauthVersionLast="45" xr6:coauthVersionMax="45" xr10:uidLastSave="{00000000-0000-0000-0000-000000000000}"/>
  <bookViews>
    <workbookView xWindow="-108" yWindow="-108" windowWidth="23256" windowHeight="12576" xr2:uid="{3825DB66-E87E-4AD9-BF80-DF03FEE596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3" i="1"/>
  <c r="H34" i="1" s="1"/>
  <c r="J33" i="1"/>
  <c r="G33" i="1" s="1"/>
  <c r="I32" i="1"/>
  <c r="M44" i="1"/>
  <c r="M45" i="1"/>
  <c r="M46" i="1"/>
  <c r="L41" i="1"/>
  <c r="L39" i="1"/>
  <c r="G27" i="1"/>
  <c r="H27" i="1"/>
  <c r="I27" i="1"/>
  <c r="J27" i="1"/>
  <c r="K27" i="1"/>
  <c r="L27" i="1"/>
  <c r="M27" i="1"/>
  <c r="N27" i="1"/>
  <c r="O27" i="1"/>
  <c r="P27" i="1"/>
  <c r="G21" i="1"/>
  <c r="H21" i="1"/>
  <c r="I21" i="1"/>
  <c r="J21" i="1"/>
  <c r="K21" i="1"/>
  <c r="L21" i="1"/>
  <c r="M21" i="1"/>
  <c r="N21" i="1"/>
  <c r="O21" i="1"/>
  <c r="P21" i="1"/>
  <c r="L40" i="1" s="1"/>
  <c r="G15" i="1"/>
  <c r="H15" i="1"/>
  <c r="I15" i="1"/>
  <c r="J15" i="1"/>
  <c r="K15" i="1"/>
  <c r="L15" i="1"/>
  <c r="M15" i="1"/>
  <c r="N15" i="1"/>
  <c r="N29" i="1" s="1"/>
  <c r="M42" i="1" s="1"/>
  <c r="O15" i="1"/>
  <c r="P15" i="1"/>
  <c r="G9" i="1"/>
  <c r="H9" i="1"/>
  <c r="I9" i="1"/>
  <c r="J9" i="1"/>
  <c r="K9" i="1"/>
  <c r="L9" i="1"/>
  <c r="M9" i="1"/>
  <c r="J32" i="1" s="1"/>
  <c r="N9" i="1"/>
  <c r="O9" i="1"/>
  <c r="O29" i="1" s="1"/>
  <c r="M43" i="1" s="1"/>
  <c r="P9" i="1"/>
  <c r="P29" i="1" s="1"/>
  <c r="J34" i="1" l="1"/>
  <c r="G32" i="1"/>
  <c r="G34" i="1" s="1"/>
  <c r="L38" i="1"/>
  <c r="L48" i="1" s="1"/>
  <c r="M48" i="1"/>
  <c r="N48" i="1" s="1"/>
  <c r="M29" i="1"/>
</calcChain>
</file>

<file path=xl/sharedStrings.xml><?xml version="1.0" encoding="utf-8"?>
<sst xmlns="http://schemas.openxmlformats.org/spreadsheetml/2006/main" count="104" uniqueCount="55">
  <si>
    <t>Dept</t>
  </si>
  <si>
    <t>Name</t>
  </si>
  <si>
    <t>Freq</t>
  </si>
  <si>
    <t>Last paid</t>
  </si>
  <si>
    <t>Details</t>
  </si>
  <si>
    <t>Hours</t>
  </si>
  <si>
    <t>Gross pay</t>
  </si>
  <si>
    <t>Tax</t>
  </si>
  <si>
    <t>USC</t>
  </si>
  <si>
    <t>LPT</t>
  </si>
  <si>
    <t>PRSI EE</t>
  </si>
  <si>
    <t xml:space="preserve">PRSI ER </t>
  </si>
  <si>
    <t>Other Ded</t>
  </si>
  <si>
    <t>Net pay</t>
  </si>
  <si>
    <t>Tax+PRSI+USC+LPT</t>
  </si>
  <si>
    <t>Total Costs</t>
  </si>
  <si>
    <t>1A1</t>
  </si>
  <si>
    <t>1B1</t>
  </si>
  <si>
    <t>IB2</t>
  </si>
  <si>
    <t>IC2</t>
  </si>
  <si>
    <t>W</t>
  </si>
  <si>
    <t>Basic</t>
  </si>
  <si>
    <t>SSSF</t>
  </si>
  <si>
    <t>Code</t>
  </si>
  <si>
    <t>Desc.</t>
  </si>
  <si>
    <t>Notes</t>
  </si>
  <si>
    <t>Dr</t>
  </si>
  <si>
    <t>Cr</t>
  </si>
  <si>
    <t>Dep.</t>
  </si>
  <si>
    <t>NTP</t>
  </si>
  <si>
    <t>Clerical officer</t>
  </si>
  <si>
    <t>Caretaker</t>
  </si>
  <si>
    <t>Cleaner</t>
  </si>
  <si>
    <t>Net wages control</t>
  </si>
  <si>
    <t xml:space="preserve">PAYE/PRSI control </t>
  </si>
  <si>
    <t xml:space="preserve">ASC Control </t>
  </si>
  <si>
    <t>Single public pension sch control</t>
  </si>
  <si>
    <t>Clerical officer pension</t>
  </si>
  <si>
    <t>ASC</t>
  </si>
  <si>
    <t>COP</t>
  </si>
  <si>
    <t>Total</t>
  </si>
  <si>
    <t>PAYROLL JOURNAL</t>
  </si>
  <si>
    <t>AOD</t>
  </si>
  <si>
    <t>Breakdown of other ded.(needs to be taken from other report or payslips)</t>
  </si>
  <si>
    <t>Breakdown totals by Dept month 7 Start period 28  End week 31</t>
  </si>
  <si>
    <t>SPSPS</t>
  </si>
  <si>
    <t>1A1 - Gross wages Clerical officer W28-W31</t>
  </si>
  <si>
    <t>1B1 - Gross wages Caretaker W28-W31</t>
  </si>
  <si>
    <t>1B2 - Gross wages Cleaner W28-W31</t>
  </si>
  <si>
    <t>1C2 - Gross wages Caretaker W28-W31</t>
  </si>
  <si>
    <t>Net wages paid W28-W31</t>
  </si>
  <si>
    <t>Payroll taxes due W28-W31</t>
  </si>
  <si>
    <t xml:space="preserve">ASC ded. W28-W31 </t>
  </si>
  <si>
    <t xml:space="preserve">Single public pension scheme ded. W28-W31 </t>
  </si>
  <si>
    <t xml:space="preserve">Clerical officer contributory pension ded. W28-W31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</si>
</sst>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43" fontId="0" fillId="0" borderId="0" xfId="1" applyFont="1"/>
    <xf numFmtId="43" fontId="2" fillId="0" borderId="1" xfId="1" applyFont="1" applyBorder="1"/>
    <xf numFmtId="43" fontId="2" fillId="0" borderId="0" xfId="1" applyFont="1" applyBorder="1"/>
    <xf numFmtId="43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6" xfId="0" applyBorder="1"/>
    <xf numFmtId="43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2" fillId="0" borderId="0" xfId="0" applyNumberFormat="1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43" fontId="0" fillId="0" borderId="0" xfId="1" applyFont="1" applyBorder="1"/>
    <xf numFmtId="43" fontId="0" fillId="0" borderId="6" xfId="0" applyNumberFormat="1" applyBorder="1"/>
    <xf numFmtId="43" fontId="2" fillId="0" borderId="8" xfId="1" applyFont="1" applyBorder="1"/>
    <xf numFmtId="43" fontId="0" fillId="0" borderId="9" xfId="0" applyNumberFormat="1" applyBorder="1"/>
    <xf numFmtId="43" fontId="2" fillId="2" borderId="1" xfId="1" applyFont="1" applyFill="1" applyBorder="1"/>
    <xf numFmtId="43" fontId="2" fillId="3" borderId="1" xfId="0" applyNumberFormat="1" applyFont="1" applyFill="1" applyBorder="1"/>
    <xf numFmtId="43" fontId="2" fillId="4" borderId="1" xfId="0" applyNumberFormat="1" applyFont="1" applyFill="1" applyBorder="1"/>
    <xf numFmtId="0" fontId="2" fillId="3" borderId="1" xfId="0" applyFont="1" applyFill="1" applyBorder="1"/>
    <xf numFmtId="43" fontId="0" fillId="2" borderId="0" xfId="1" applyFont="1" applyFill="1" applyBorder="1"/>
    <xf numFmtId="43" fontId="0" fillId="3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BE6F-BB9B-4EAC-94E1-D3E28A33390D}">
  <dimension ref="A1:P49"/>
  <sheetViews>
    <sheetView tabSelected="1" topLeftCell="A16" zoomScale="85" zoomScaleNormal="85" workbookViewId="0">
      <selection activeCell="A5" sqref="A5:N26"/>
    </sheetView>
  </sheetViews>
  <sheetFormatPr defaultRowHeight="14.4" x14ac:dyDescent="0.3"/>
  <cols>
    <col min="2" max="2" width="10.21875" bestFit="1" customWidth="1"/>
    <col min="7" max="7" width="9.44140625" bestFit="1" customWidth="1"/>
    <col min="8" max="11" width="9" bestFit="1" customWidth="1"/>
    <col min="12" max="12" width="12.21875" customWidth="1"/>
    <col min="13" max="13" width="10.44140625" bestFit="1" customWidth="1"/>
    <col min="14" max="14" width="9.88671875" customWidth="1"/>
    <col min="15" max="15" width="11.5546875" customWidth="1"/>
    <col min="16" max="16" width="16.33203125" customWidth="1"/>
  </cols>
  <sheetData>
    <row r="1" spans="1:16" s="1" customFormat="1" x14ac:dyDescent="0.3">
      <c r="A1" s="2" t="s">
        <v>44</v>
      </c>
    </row>
    <row r="2" spans="1:16" s="1" customFormat="1" x14ac:dyDescent="0.3"/>
    <row r="3" spans="1:16" s="1" customFormat="1" x14ac:dyDescent="0.3"/>
    <row r="4" spans="1:16" s="1" customFormat="1" ht="43.2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</row>
    <row r="5" spans="1:16" x14ac:dyDescent="0.3">
      <c r="A5" t="s">
        <v>16</v>
      </c>
      <c r="C5" t="s">
        <v>20</v>
      </c>
      <c r="D5">
        <v>28</v>
      </c>
      <c r="E5" t="s">
        <v>21</v>
      </c>
      <c r="G5" s="5">
        <v>873.04</v>
      </c>
      <c r="H5" s="5">
        <v>77.489999999999995</v>
      </c>
      <c r="I5" s="5">
        <v>26.26</v>
      </c>
      <c r="J5" s="5">
        <v>0</v>
      </c>
      <c r="K5" s="5">
        <v>34.92</v>
      </c>
      <c r="L5" s="5">
        <v>92.77</v>
      </c>
      <c r="M5" s="5">
        <v>52.05</v>
      </c>
      <c r="N5" s="5">
        <v>682.32</v>
      </c>
      <c r="O5" s="5">
        <v>231.44</v>
      </c>
      <c r="P5" s="5">
        <v>965.81</v>
      </c>
    </row>
    <row r="6" spans="1:16" x14ac:dyDescent="0.3">
      <c r="A6" t="s">
        <v>16</v>
      </c>
      <c r="C6" t="s">
        <v>20</v>
      </c>
      <c r="D6">
        <v>29</v>
      </c>
      <c r="E6" t="s">
        <v>21</v>
      </c>
      <c r="G6" s="5">
        <v>873.04</v>
      </c>
      <c r="H6" s="5">
        <v>77.489999999999995</v>
      </c>
      <c r="I6" s="5">
        <v>26.26</v>
      </c>
      <c r="J6" s="5">
        <v>0</v>
      </c>
      <c r="K6" s="5">
        <v>34.92</v>
      </c>
      <c r="L6" s="5">
        <v>92.77</v>
      </c>
      <c r="M6" s="5">
        <v>52.05</v>
      </c>
      <c r="N6" s="5">
        <v>682.32</v>
      </c>
      <c r="O6" s="5">
        <v>231.44</v>
      </c>
      <c r="P6" s="5">
        <v>965.81</v>
      </c>
    </row>
    <row r="7" spans="1:16" x14ac:dyDescent="0.3">
      <c r="A7" t="s">
        <v>16</v>
      </c>
      <c r="C7" t="s">
        <v>20</v>
      </c>
      <c r="D7">
        <v>30</v>
      </c>
      <c r="E7" t="s">
        <v>21</v>
      </c>
      <c r="G7" s="5">
        <v>873.04</v>
      </c>
      <c r="H7" s="5">
        <v>77.489999999999995</v>
      </c>
      <c r="I7" s="5">
        <v>26.26</v>
      </c>
      <c r="J7" s="5">
        <v>0</v>
      </c>
      <c r="K7" s="5">
        <v>34.92</v>
      </c>
      <c r="L7" s="5">
        <v>92.77</v>
      </c>
      <c r="M7" s="5">
        <v>52.05</v>
      </c>
      <c r="N7" s="5">
        <v>682.32</v>
      </c>
      <c r="O7" s="5">
        <v>231.44</v>
      </c>
      <c r="P7" s="5">
        <v>965.81</v>
      </c>
    </row>
    <row r="8" spans="1:16" x14ac:dyDescent="0.3">
      <c r="A8" t="s">
        <v>16</v>
      </c>
      <c r="C8" t="s">
        <v>20</v>
      </c>
      <c r="D8">
        <v>31</v>
      </c>
      <c r="E8" t="s">
        <v>21</v>
      </c>
      <c r="G8" s="5">
        <v>873.04</v>
      </c>
      <c r="H8" s="5">
        <v>77.489999999999995</v>
      </c>
      <c r="I8" s="5">
        <v>26.26</v>
      </c>
      <c r="J8" s="5">
        <v>0</v>
      </c>
      <c r="K8" s="5">
        <v>34.92</v>
      </c>
      <c r="L8" s="5">
        <v>92.77</v>
      </c>
      <c r="M8" s="5">
        <v>52.05</v>
      </c>
      <c r="N8" s="5">
        <v>682.32</v>
      </c>
      <c r="O8" s="5">
        <v>231.44</v>
      </c>
      <c r="P8" s="5">
        <v>965.81</v>
      </c>
    </row>
    <row r="9" spans="1:16" ht="15" thickBot="1" x14ac:dyDescent="0.35">
      <c r="G9" s="6">
        <f t="shared" ref="G9:P9" si="0">SUM(G5:G8)</f>
        <v>3492.16</v>
      </c>
      <c r="H9" s="6">
        <f t="shared" si="0"/>
        <v>309.95999999999998</v>
      </c>
      <c r="I9" s="6">
        <f t="shared" si="0"/>
        <v>105.04</v>
      </c>
      <c r="J9" s="6">
        <f t="shared" si="0"/>
        <v>0</v>
      </c>
      <c r="K9" s="6">
        <f t="shared" si="0"/>
        <v>139.68</v>
      </c>
      <c r="L9" s="6">
        <f t="shared" si="0"/>
        <v>371.08</v>
      </c>
      <c r="M9" s="6">
        <f t="shared" si="0"/>
        <v>208.2</v>
      </c>
      <c r="N9" s="6">
        <f t="shared" si="0"/>
        <v>2729.28</v>
      </c>
      <c r="O9" s="6">
        <f t="shared" si="0"/>
        <v>925.76</v>
      </c>
      <c r="P9" s="30">
        <f t="shared" si="0"/>
        <v>3863.24</v>
      </c>
    </row>
    <row r="10" spans="1:16" x14ac:dyDescent="0.3"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3">
      <c r="A11" s="3" t="s">
        <v>17</v>
      </c>
      <c r="B11" s="4"/>
      <c r="C11" t="s">
        <v>20</v>
      </c>
      <c r="D11">
        <v>28</v>
      </c>
      <c r="E11" t="s">
        <v>21</v>
      </c>
      <c r="G11" s="5">
        <v>630.54999999999995</v>
      </c>
      <c r="H11" s="5">
        <v>59.64</v>
      </c>
      <c r="I11" s="5">
        <v>19.600000000000001</v>
      </c>
      <c r="J11" s="5">
        <v>0</v>
      </c>
      <c r="K11" s="5">
        <v>25.22</v>
      </c>
      <c r="L11" s="5">
        <v>70.19</v>
      </c>
      <c r="M11" s="5">
        <v>18.670000000000002</v>
      </c>
      <c r="N11" s="5">
        <v>507.42</v>
      </c>
      <c r="O11" s="5">
        <v>174.65</v>
      </c>
      <c r="P11" s="5">
        <v>700.74</v>
      </c>
    </row>
    <row r="12" spans="1:16" x14ac:dyDescent="0.3">
      <c r="A12" s="3" t="s">
        <v>17</v>
      </c>
      <c r="B12" s="4"/>
      <c r="C12" t="s">
        <v>20</v>
      </c>
      <c r="D12">
        <v>29</v>
      </c>
      <c r="E12" t="s">
        <v>21</v>
      </c>
      <c r="G12" s="5">
        <v>630.54999999999995</v>
      </c>
      <c r="H12" s="5">
        <v>59.64</v>
      </c>
      <c r="I12" s="5">
        <v>19.600000000000001</v>
      </c>
      <c r="J12" s="5">
        <v>0</v>
      </c>
      <c r="K12" s="5">
        <v>25.22</v>
      </c>
      <c r="L12" s="5">
        <v>70.19</v>
      </c>
      <c r="M12" s="5">
        <v>18.670000000000002</v>
      </c>
      <c r="N12" s="5">
        <v>507.42</v>
      </c>
      <c r="O12" s="5">
        <v>174.65</v>
      </c>
      <c r="P12" s="5">
        <v>700.74</v>
      </c>
    </row>
    <row r="13" spans="1:16" x14ac:dyDescent="0.3">
      <c r="A13" s="3" t="s">
        <v>17</v>
      </c>
      <c r="B13" s="4"/>
      <c r="C13" t="s">
        <v>20</v>
      </c>
      <c r="D13">
        <v>30</v>
      </c>
      <c r="E13" t="s">
        <v>21</v>
      </c>
      <c r="G13" s="5">
        <v>630.54999999999995</v>
      </c>
      <c r="H13" s="5">
        <v>59.64</v>
      </c>
      <c r="I13" s="5">
        <v>19.600000000000001</v>
      </c>
      <c r="J13" s="5">
        <v>0</v>
      </c>
      <c r="K13" s="5">
        <v>25.22</v>
      </c>
      <c r="L13" s="5">
        <v>70.19</v>
      </c>
      <c r="M13" s="5">
        <v>18.670000000000002</v>
      </c>
      <c r="N13" s="5">
        <v>507.42</v>
      </c>
      <c r="O13" s="5">
        <v>174.65</v>
      </c>
      <c r="P13" s="5">
        <v>700.74</v>
      </c>
    </row>
    <row r="14" spans="1:16" x14ac:dyDescent="0.3">
      <c r="A14" s="3" t="s">
        <v>17</v>
      </c>
      <c r="B14" s="4"/>
      <c r="C14" t="s">
        <v>20</v>
      </c>
      <c r="D14">
        <v>31</v>
      </c>
      <c r="E14" t="s">
        <v>21</v>
      </c>
      <c r="G14" s="5">
        <v>630.54999999999995</v>
      </c>
      <c r="H14" s="5">
        <v>59.64</v>
      </c>
      <c r="I14" s="5">
        <v>19.600000000000001</v>
      </c>
      <c r="J14" s="5">
        <v>0</v>
      </c>
      <c r="K14" s="5">
        <v>25.22</v>
      </c>
      <c r="L14" s="5">
        <v>70.19</v>
      </c>
      <c r="M14" s="5">
        <v>18.670000000000002</v>
      </c>
      <c r="N14" s="5">
        <v>507.42</v>
      </c>
      <c r="O14" s="5">
        <v>174.65</v>
      </c>
      <c r="P14" s="5">
        <v>700.74</v>
      </c>
    </row>
    <row r="15" spans="1:16" ht="15" thickBot="1" x14ac:dyDescent="0.35">
      <c r="A15" s="3"/>
      <c r="B15" s="4"/>
      <c r="G15" s="6">
        <f t="shared" ref="G15:P15" si="1">SUM(G11:G14)</f>
        <v>2522.1999999999998</v>
      </c>
      <c r="H15" s="6">
        <f t="shared" si="1"/>
        <v>238.56</v>
      </c>
      <c r="I15" s="6">
        <f t="shared" si="1"/>
        <v>78.400000000000006</v>
      </c>
      <c r="J15" s="6">
        <f t="shared" si="1"/>
        <v>0</v>
      </c>
      <c r="K15" s="6">
        <f t="shared" si="1"/>
        <v>100.88</v>
      </c>
      <c r="L15" s="6">
        <f t="shared" si="1"/>
        <v>280.76</v>
      </c>
      <c r="M15" s="6">
        <f t="shared" si="1"/>
        <v>74.680000000000007</v>
      </c>
      <c r="N15" s="6">
        <f t="shared" si="1"/>
        <v>2029.68</v>
      </c>
      <c r="O15" s="6">
        <f t="shared" si="1"/>
        <v>698.6</v>
      </c>
      <c r="P15" s="30">
        <f t="shared" si="1"/>
        <v>2802.96</v>
      </c>
    </row>
    <row r="16" spans="1:16" x14ac:dyDescent="0.3">
      <c r="A16" s="3"/>
      <c r="B16" s="4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3">
      <c r="A17" s="3" t="s">
        <v>18</v>
      </c>
      <c r="B17" s="4"/>
      <c r="C17" t="s">
        <v>20</v>
      </c>
      <c r="D17">
        <v>28</v>
      </c>
      <c r="E17" t="s">
        <v>21</v>
      </c>
      <c r="G17" s="5">
        <v>260</v>
      </c>
      <c r="H17" s="5">
        <v>0</v>
      </c>
      <c r="I17" s="5">
        <v>20.8</v>
      </c>
      <c r="J17" s="5">
        <v>0</v>
      </c>
      <c r="K17" s="5">
        <v>0</v>
      </c>
      <c r="L17" s="5">
        <v>22.62</v>
      </c>
      <c r="M17" s="5">
        <v>0</v>
      </c>
      <c r="N17" s="5">
        <v>239.2</v>
      </c>
      <c r="O17" s="5">
        <v>43.42</v>
      </c>
      <c r="P17" s="5">
        <v>282.62</v>
      </c>
    </row>
    <row r="18" spans="1:16" x14ac:dyDescent="0.3">
      <c r="A18" s="3" t="s">
        <v>18</v>
      </c>
      <c r="B18" s="4"/>
      <c r="C18" t="s">
        <v>20</v>
      </c>
      <c r="D18">
        <v>29</v>
      </c>
      <c r="E18" t="s">
        <v>21</v>
      </c>
      <c r="G18" s="5">
        <v>260</v>
      </c>
      <c r="H18" s="5">
        <v>0</v>
      </c>
      <c r="I18" s="5">
        <v>20.8</v>
      </c>
      <c r="J18" s="5">
        <v>0</v>
      </c>
      <c r="K18" s="5">
        <v>0</v>
      </c>
      <c r="L18" s="5">
        <v>22.62</v>
      </c>
      <c r="M18" s="5">
        <v>0</v>
      </c>
      <c r="N18" s="5">
        <v>239.2</v>
      </c>
      <c r="O18" s="5">
        <v>43.42</v>
      </c>
      <c r="P18" s="5">
        <v>282.62</v>
      </c>
    </row>
    <row r="19" spans="1:16" x14ac:dyDescent="0.3">
      <c r="A19" s="3" t="s">
        <v>18</v>
      </c>
      <c r="B19" s="4"/>
      <c r="C19" t="s">
        <v>20</v>
      </c>
      <c r="D19">
        <v>30</v>
      </c>
      <c r="E19" t="s">
        <v>21</v>
      </c>
      <c r="G19" s="5">
        <v>260</v>
      </c>
      <c r="H19" s="5">
        <v>0</v>
      </c>
      <c r="I19" s="5">
        <v>20.8</v>
      </c>
      <c r="J19" s="5">
        <v>0</v>
      </c>
      <c r="K19" s="5">
        <v>0</v>
      </c>
      <c r="L19" s="5">
        <v>22.62</v>
      </c>
      <c r="M19" s="5">
        <v>0</v>
      </c>
      <c r="N19" s="5">
        <v>239.2</v>
      </c>
      <c r="O19" s="5">
        <v>43.42</v>
      </c>
      <c r="P19" s="5">
        <v>282.62</v>
      </c>
    </row>
    <row r="20" spans="1:16" x14ac:dyDescent="0.3">
      <c r="A20" s="3" t="s">
        <v>18</v>
      </c>
      <c r="B20" s="4"/>
      <c r="C20" t="s">
        <v>20</v>
      </c>
      <c r="D20">
        <v>31</v>
      </c>
      <c r="E20" t="s">
        <v>21</v>
      </c>
      <c r="G20" s="5">
        <v>260</v>
      </c>
      <c r="H20" s="5">
        <v>0</v>
      </c>
      <c r="I20" s="5">
        <v>20.8</v>
      </c>
      <c r="J20" s="5">
        <v>0</v>
      </c>
      <c r="K20" s="5">
        <v>0</v>
      </c>
      <c r="L20" s="5">
        <v>22.62</v>
      </c>
      <c r="M20" s="5">
        <v>0</v>
      </c>
      <c r="N20" s="5">
        <v>239.2</v>
      </c>
      <c r="O20" s="5">
        <v>43.42</v>
      </c>
      <c r="P20" s="5">
        <v>282.62</v>
      </c>
    </row>
    <row r="21" spans="1:16" ht="15" thickBot="1" x14ac:dyDescent="0.35">
      <c r="A21" s="1"/>
      <c r="G21" s="6">
        <f t="shared" ref="G21:P21" si="2">SUM(G17:G20)</f>
        <v>1040</v>
      </c>
      <c r="H21" s="6">
        <f t="shared" si="2"/>
        <v>0</v>
      </c>
      <c r="I21" s="6">
        <f t="shared" si="2"/>
        <v>83.2</v>
      </c>
      <c r="J21" s="6">
        <f t="shared" si="2"/>
        <v>0</v>
      </c>
      <c r="K21" s="6">
        <f t="shared" si="2"/>
        <v>0</v>
      </c>
      <c r="L21" s="6">
        <f t="shared" si="2"/>
        <v>90.48</v>
      </c>
      <c r="M21" s="6">
        <f t="shared" si="2"/>
        <v>0</v>
      </c>
      <c r="N21" s="6">
        <f t="shared" si="2"/>
        <v>956.8</v>
      </c>
      <c r="O21" s="6">
        <f t="shared" si="2"/>
        <v>173.68</v>
      </c>
      <c r="P21" s="30">
        <f t="shared" si="2"/>
        <v>1130.48</v>
      </c>
    </row>
    <row r="22" spans="1:16" x14ac:dyDescent="0.3">
      <c r="A22" s="1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3">
      <c r="A23" s="3" t="s">
        <v>19</v>
      </c>
      <c r="B23" s="4"/>
      <c r="C23" t="s">
        <v>20</v>
      </c>
      <c r="D23">
        <v>28</v>
      </c>
      <c r="E23" t="s">
        <v>22</v>
      </c>
      <c r="G23" s="5">
        <v>520</v>
      </c>
      <c r="H23" s="5">
        <v>208</v>
      </c>
      <c r="I23" s="5">
        <v>41.6</v>
      </c>
      <c r="J23" s="5">
        <v>0</v>
      </c>
      <c r="K23" s="5">
        <v>0</v>
      </c>
      <c r="L23" s="5">
        <v>45.24</v>
      </c>
      <c r="M23" s="5">
        <v>0</v>
      </c>
      <c r="N23" s="5">
        <v>270.39999999999998</v>
      </c>
      <c r="O23" s="5">
        <v>294.83999999999997</v>
      </c>
      <c r="P23" s="5">
        <v>565.24</v>
      </c>
    </row>
    <row r="24" spans="1:16" x14ac:dyDescent="0.3">
      <c r="A24" s="3" t="s">
        <v>19</v>
      </c>
      <c r="B24" s="4"/>
      <c r="C24" t="s">
        <v>20</v>
      </c>
      <c r="D24">
        <v>29</v>
      </c>
      <c r="E24" t="s">
        <v>22</v>
      </c>
      <c r="G24" s="5">
        <v>520</v>
      </c>
      <c r="H24" s="5">
        <v>208</v>
      </c>
      <c r="I24" s="5">
        <v>41.6</v>
      </c>
      <c r="J24" s="5">
        <v>0</v>
      </c>
      <c r="K24" s="5">
        <v>0</v>
      </c>
      <c r="L24" s="5">
        <v>45.24</v>
      </c>
      <c r="M24" s="5">
        <v>0</v>
      </c>
      <c r="N24" s="5">
        <v>270.39999999999998</v>
      </c>
      <c r="O24" s="5">
        <v>294.83999999999997</v>
      </c>
      <c r="P24" s="5">
        <v>565.24</v>
      </c>
    </row>
    <row r="25" spans="1:16" x14ac:dyDescent="0.3">
      <c r="A25" s="3" t="s">
        <v>19</v>
      </c>
      <c r="B25" s="4"/>
      <c r="C25" t="s">
        <v>20</v>
      </c>
      <c r="D25">
        <v>30</v>
      </c>
      <c r="E25" t="s">
        <v>22</v>
      </c>
      <c r="G25" s="5">
        <v>520</v>
      </c>
      <c r="H25" s="5">
        <v>208</v>
      </c>
      <c r="I25" s="5">
        <v>41.6</v>
      </c>
      <c r="J25" s="5">
        <v>0</v>
      </c>
      <c r="K25" s="5">
        <v>0</v>
      </c>
      <c r="L25" s="5">
        <v>45.24</v>
      </c>
      <c r="M25" s="5">
        <v>0</v>
      </c>
      <c r="N25" s="5">
        <v>270.39999999999998</v>
      </c>
      <c r="O25" s="5">
        <v>294.83999999999997</v>
      </c>
      <c r="P25" s="5">
        <v>565.24</v>
      </c>
    </row>
    <row r="26" spans="1:16" x14ac:dyDescent="0.3">
      <c r="A26" s="3" t="s">
        <v>19</v>
      </c>
      <c r="B26" s="4"/>
      <c r="C26" t="s">
        <v>20</v>
      </c>
      <c r="D26">
        <v>31</v>
      </c>
      <c r="E26" t="s">
        <v>22</v>
      </c>
      <c r="G26" s="5">
        <v>520</v>
      </c>
      <c r="H26" s="5">
        <v>208</v>
      </c>
      <c r="I26" s="5">
        <v>41.6</v>
      </c>
      <c r="J26" s="5">
        <v>0</v>
      </c>
      <c r="K26" s="5">
        <v>0</v>
      </c>
      <c r="L26" s="5">
        <v>45.24</v>
      </c>
      <c r="M26" s="5">
        <v>0</v>
      </c>
      <c r="N26" s="5">
        <v>270.39999999999998</v>
      </c>
      <c r="O26" s="5">
        <v>294.83999999999997</v>
      </c>
      <c r="P26" s="5">
        <v>565.24</v>
      </c>
    </row>
    <row r="27" spans="1:16" ht="15" thickBot="1" x14ac:dyDescent="0.35">
      <c r="G27" s="6">
        <f t="shared" ref="G27:P27" si="3">SUM(G23:G26)</f>
        <v>2080</v>
      </c>
      <c r="H27" s="6">
        <f t="shared" si="3"/>
        <v>832</v>
      </c>
      <c r="I27" s="6">
        <f t="shared" si="3"/>
        <v>166.4</v>
      </c>
      <c r="J27" s="6">
        <f t="shared" si="3"/>
        <v>0</v>
      </c>
      <c r="K27" s="6">
        <f t="shared" si="3"/>
        <v>0</v>
      </c>
      <c r="L27" s="6">
        <f t="shared" si="3"/>
        <v>180.96</v>
      </c>
      <c r="M27" s="6">
        <f t="shared" si="3"/>
        <v>0</v>
      </c>
      <c r="N27" s="6">
        <f t="shared" si="3"/>
        <v>1081.5999999999999</v>
      </c>
      <c r="O27" s="6">
        <f t="shared" si="3"/>
        <v>1179.3599999999999</v>
      </c>
      <c r="P27" s="30">
        <f t="shared" si="3"/>
        <v>2260.96</v>
      </c>
    </row>
    <row r="28" spans="1:16" x14ac:dyDescent="0.3"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thickBot="1" x14ac:dyDescent="0.35">
      <c r="M29" s="32">
        <f>M9+M15+M21+M27</f>
        <v>282.88</v>
      </c>
      <c r="N29" s="31">
        <f>N9+N15+N21+N27</f>
        <v>6797.3600000000006</v>
      </c>
      <c r="O29" s="31">
        <f t="shared" ref="O29:P29" si="4">O9+O15+O21+O27</f>
        <v>2977.4</v>
      </c>
      <c r="P29" s="8">
        <f t="shared" si="4"/>
        <v>10057.64</v>
      </c>
    </row>
    <row r="30" spans="1:16" x14ac:dyDescent="0.3">
      <c r="D30" s="9"/>
      <c r="E30" s="11" t="s">
        <v>43</v>
      </c>
      <c r="F30" s="11"/>
      <c r="G30" s="10"/>
      <c r="H30" s="10"/>
      <c r="I30" s="10"/>
      <c r="J30" s="10"/>
      <c r="K30" s="12"/>
      <c r="O30" s="21"/>
      <c r="P30" s="21"/>
    </row>
    <row r="31" spans="1:16" x14ac:dyDescent="0.3">
      <c r="D31" s="13"/>
      <c r="E31" s="14"/>
      <c r="F31" s="14"/>
      <c r="G31" s="15" t="s">
        <v>38</v>
      </c>
      <c r="H31" s="15" t="s">
        <v>45</v>
      </c>
      <c r="I31" s="15" t="s">
        <v>39</v>
      </c>
      <c r="J31" s="15" t="s">
        <v>40</v>
      </c>
      <c r="K31" s="16"/>
      <c r="O31" s="21"/>
      <c r="P31" s="21"/>
    </row>
    <row r="32" spans="1:16" x14ac:dyDescent="0.3">
      <c r="D32" s="13"/>
      <c r="E32" s="14"/>
      <c r="F32" s="14"/>
      <c r="G32" s="17">
        <f>J32-I32</f>
        <v>88.199999999999989</v>
      </c>
      <c r="H32" s="14"/>
      <c r="I32" s="14">
        <f>30*4</f>
        <v>120</v>
      </c>
      <c r="J32" s="17">
        <f>M9</f>
        <v>208.2</v>
      </c>
      <c r="K32" s="16"/>
      <c r="O32" s="21"/>
      <c r="P32" s="21"/>
    </row>
    <row r="33" spans="4:16" x14ac:dyDescent="0.3">
      <c r="D33" s="13"/>
      <c r="E33" s="14"/>
      <c r="F33" s="14"/>
      <c r="G33" s="17">
        <f>J33-H33</f>
        <v>33.000000000000007</v>
      </c>
      <c r="H33" s="14">
        <f>10.42*4</f>
        <v>41.68</v>
      </c>
      <c r="I33" s="14"/>
      <c r="J33" s="17">
        <f>M15</f>
        <v>74.680000000000007</v>
      </c>
      <c r="K33" s="16"/>
      <c r="O33" s="21"/>
      <c r="P33" s="21"/>
    </row>
    <row r="34" spans="4:16" ht="15" thickBot="1" x14ac:dyDescent="0.35">
      <c r="D34" s="13"/>
      <c r="E34" s="14"/>
      <c r="F34" s="14"/>
      <c r="G34" s="31">
        <f>SUM(G32:G33)</f>
        <v>121.19999999999999</v>
      </c>
      <c r="H34" s="33">
        <f>SUM(H32:H33)</f>
        <v>41.68</v>
      </c>
      <c r="I34" s="33">
        <f>SUM(I32:I33)</f>
        <v>120</v>
      </c>
      <c r="J34" s="32">
        <f>SUM(J32:J33)</f>
        <v>282.88</v>
      </c>
      <c r="K34" s="16"/>
      <c r="O34" s="21"/>
      <c r="P34" s="21"/>
    </row>
    <row r="35" spans="4:16" ht="15" thickBot="1" x14ac:dyDescent="0.35">
      <c r="D35" s="18"/>
      <c r="E35" s="19"/>
      <c r="F35" s="19"/>
      <c r="G35" s="19"/>
      <c r="H35" s="19"/>
      <c r="I35" s="19"/>
      <c r="J35" s="19"/>
      <c r="K35" s="20"/>
      <c r="O35" s="21"/>
      <c r="P35" s="21"/>
    </row>
    <row r="36" spans="4:16" x14ac:dyDescent="0.3">
      <c r="D36" s="22" t="s">
        <v>41</v>
      </c>
      <c r="E36" s="10"/>
      <c r="F36" s="10"/>
      <c r="G36" s="10"/>
      <c r="H36" s="10"/>
      <c r="I36" s="10"/>
      <c r="J36" s="10"/>
      <c r="K36" s="10"/>
      <c r="L36" s="10"/>
      <c r="M36" s="10"/>
      <c r="N36" s="12"/>
    </row>
    <row r="37" spans="4:16" x14ac:dyDescent="0.3">
      <c r="D37" s="23" t="s">
        <v>23</v>
      </c>
      <c r="E37" s="24" t="s">
        <v>24</v>
      </c>
      <c r="F37" s="14"/>
      <c r="H37" s="24" t="s">
        <v>25</v>
      </c>
      <c r="I37" s="24"/>
      <c r="J37" s="24"/>
      <c r="K37" s="24"/>
      <c r="L37" s="15" t="s">
        <v>26</v>
      </c>
      <c r="M37" s="15" t="s">
        <v>27</v>
      </c>
      <c r="N37" s="25" t="s">
        <v>28</v>
      </c>
    </row>
    <row r="38" spans="4:16" x14ac:dyDescent="0.3">
      <c r="D38" s="13">
        <v>6010</v>
      </c>
      <c r="E38" s="14" t="s">
        <v>30</v>
      </c>
      <c r="F38" s="14"/>
      <c r="G38" s="14"/>
      <c r="H38" s="14" t="s">
        <v>46</v>
      </c>
      <c r="I38" s="14"/>
      <c r="J38" s="14"/>
      <c r="K38" s="14"/>
      <c r="L38" s="34">
        <f>P9</f>
        <v>3863.24</v>
      </c>
      <c r="M38" s="26"/>
      <c r="N38" s="16" t="s">
        <v>29</v>
      </c>
    </row>
    <row r="39" spans="4:16" x14ac:dyDescent="0.3">
      <c r="D39" s="13">
        <v>5010</v>
      </c>
      <c r="E39" s="14" t="s">
        <v>31</v>
      </c>
      <c r="F39" s="14"/>
      <c r="G39" s="14"/>
      <c r="H39" s="14" t="s">
        <v>47</v>
      </c>
      <c r="I39" s="14"/>
      <c r="J39" s="14"/>
      <c r="K39" s="14"/>
      <c r="L39" s="34">
        <f>P15</f>
        <v>2802.96</v>
      </c>
      <c r="M39" s="26"/>
      <c r="N39" s="16" t="s">
        <v>29</v>
      </c>
    </row>
    <row r="40" spans="4:16" x14ac:dyDescent="0.3">
      <c r="D40" s="13">
        <v>5110</v>
      </c>
      <c r="E40" s="14" t="s">
        <v>32</v>
      </c>
      <c r="F40" s="14"/>
      <c r="G40" s="14"/>
      <c r="H40" s="14" t="s">
        <v>48</v>
      </c>
      <c r="I40" s="14"/>
      <c r="J40" s="14"/>
      <c r="K40" s="14"/>
      <c r="L40" s="34">
        <f>P21</f>
        <v>1130.48</v>
      </c>
      <c r="M40" s="26"/>
      <c r="N40" s="16" t="s">
        <v>29</v>
      </c>
    </row>
    <row r="41" spans="4:16" x14ac:dyDescent="0.3">
      <c r="D41" s="13">
        <v>5010</v>
      </c>
      <c r="E41" s="14" t="s">
        <v>31</v>
      </c>
      <c r="F41" s="14"/>
      <c r="G41" s="14"/>
      <c r="H41" s="14" t="s">
        <v>49</v>
      </c>
      <c r="I41" s="14"/>
      <c r="J41" s="14"/>
      <c r="K41" s="14"/>
      <c r="L41" s="34">
        <f>P27</f>
        <v>2260.96</v>
      </c>
      <c r="M41" s="26"/>
      <c r="N41" s="16" t="s">
        <v>22</v>
      </c>
    </row>
    <row r="42" spans="4:16" x14ac:dyDescent="0.3">
      <c r="D42" s="13">
        <v>2200</v>
      </c>
      <c r="E42" s="14" t="s">
        <v>33</v>
      </c>
      <c r="F42" s="14"/>
      <c r="G42" s="14"/>
      <c r="H42" s="14" t="s">
        <v>50</v>
      </c>
      <c r="I42" s="14"/>
      <c r="J42" s="14"/>
      <c r="K42" s="14"/>
      <c r="L42" s="26"/>
      <c r="M42" s="35">
        <f>N29</f>
        <v>6797.3600000000006</v>
      </c>
      <c r="N42" s="16" t="s">
        <v>42</v>
      </c>
    </row>
    <row r="43" spans="4:16" x14ac:dyDescent="0.3">
      <c r="D43" s="13">
        <v>2250</v>
      </c>
      <c r="E43" s="14" t="s">
        <v>34</v>
      </c>
      <c r="F43" s="14"/>
      <c r="G43" s="14"/>
      <c r="H43" s="14" t="s">
        <v>51</v>
      </c>
      <c r="I43" s="14"/>
      <c r="J43" s="14"/>
      <c r="K43" s="14"/>
      <c r="L43" s="26"/>
      <c r="M43" s="35">
        <f>O29</f>
        <v>2977.4</v>
      </c>
      <c r="N43" s="16" t="s">
        <v>42</v>
      </c>
    </row>
    <row r="44" spans="4:16" x14ac:dyDescent="0.3">
      <c r="D44" s="13">
        <v>2230</v>
      </c>
      <c r="E44" s="14" t="s">
        <v>35</v>
      </c>
      <c r="F44" s="14"/>
      <c r="G44" s="14"/>
      <c r="H44" s="14" t="s">
        <v>52</v>
      </c>
      <c r="I44" s="14"/>
      <c r="J44" s="14"/>
      <c r="K44" s="14"/>
      <c r="L44" s="26"/>
      <c r="M44" s="35">
        <f>(52.05-30)*4+(18.67-10.42)*4</f>
        <v>121.19999999999999</v>
      </c>
      <c r="N44" s="16" t="s">
        <v>42</v>
      </c>
    </row>
    <row r="45" spans="4:16" x14ac:dyDescent="0.3">
      <c r="D45" s="13">
        <v>2220</v>
      </c>
      <c r="E45" s="14" t="s">
        <v>36</v>
      </c>
      <c r="F45" s="14"/>
      <c r="G45" s="14"/>
      <c r="H45" s="14" t="s">
        <v>53</v>
      </c>
      <c r="I45" s="14"/>
      <c r="J45" s="14"/>
      <c r="K45" s="14"/>
      <c r="L45" s="26"/>
      <c r="M45" s="35">
        <f>10.42*4</f>
        <v>41.68</v>
      </c>
      <c r="N45" s="16" t="s">
        <v>42</v>
      </c>
    </row>
    <row r="46" spans="4:16" x14ac:dyDescent="0.3">
      <c r="D46" s="13">
        <v>6050</v>
      </c>
      <c r="E46" s="14" t="s">
        <v>37</v>
      </c>
      <c r="F46" s="14"/>
      <c r="G46" s="14"/>
      <c r="H46" s="14" t="s">
        <v>54</v>
      </c>
      <c r="I46" s="14"/>
      <c r="J46" s="14"/>
      <c r="K46" s="14"/>
      <c r="L46" s="26"/>
      <c r="M46" s="35">
        <f>30*4</f>
        <v>120</v>
      </c>
      <c r="N46" s="16" t="s">
        <v>42</v>
      </c>
    </row>
    <row r="47" spans="4:16" x14ac:dyDescent="0.3">
      <c r="D47" s="13"/>
      <c r="E47" s="14"/>
      <c r="F47" s="14"/>
      <c r="G47" s="14"/>
      <c r="H47" s="14"/>
      <c r="I47" s="14"/>
      <c r="J47" s="14"/>
      <c r="K47" s="14"/>
      <c r="L47" s="26"/>
      <c r="M47" s="26"/>
      <c r="N47" s="16"/>
    </row>
    <row r="48" spans="4:16" ht="15" thickBot="1" x14ac:dyDescent="0.35">
      <c r="D48" s="13"/>
      <c r="E48" s="14"/>
      <c r="F48" s="14"/>
      <c r="G48" s="14"/>
      <c r="H48" s="14"/>
      <c r="I48" s="14"/>
      <c r="J48" s="14"/>
      <c r="K48" s="14"/>
      <c r="L48" s="6">
        <f>SUM(L38:L47)</f>
        <v>10057.64</v>
      </c>
      <c r="M48" s="6">
        <f>SUM(M38:M47)</f>
        <v>10057.640000000001</v>
      </c>
      <c r="N48" s="27">
        <f>L48-M48</f>
        <v>0</v>
      </c>
    </row>
    <row r="49" spans="4:14" ht="15" thickBot="1" x14ac:dyDescent="0.35">
      <c r="D49" s="18"/>
      <c r="E49" s="19"/>
      <c r="F49" s="19"/>
      <c r="G49" s="19"/>
      <c r="H49" s="19"/>
      <c r="I49" s="19"/>
      <c r="J49" s="19"/>
      <c r="K49" s="19"/>
      <c r="L49" s="28"/>
      <c r="M49" s="28"/>
      <c r="N49" s="29"/>
    </row>
  </sheetData>
  <printOptions gridLines="1"/>
  <pageMargins left="0.11811023622047245" right="0.11811023622047245" top="0.15748031496062992" bottom="0.1574803149606299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Eileen Ahern</cp:lastModifiedBy>
  <cp:lastPrinted>2019-11-05T17:40:04Z</cp:lastPrinted>
  <dcterms:created xsi:type="dcterms:W3CDTF">2019-10-29T09:10:15Z</dcterms:created>
  <dcterms:modified xsi:type="dcterms:W3CDTF">2020-06-09T19:09:44Z</dcterms:modified>
</cp:coreProperties>
</file>