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ining\Desktop\FSSU\FSSU Imports &amp; Acc Report\Budget Template\"/>
    </mc:Choice>
  </mc:AlternateContent>
  <bookViews>
    <workbookView xWindow="0" yWindow="0" windowWidth="28800" windowHeight="13725" firstSheet="1" activeTab="1"/>
  </bookViews>
  <sheets>
    <sheet name="Sheet1" sheetId="6" state="hidden" r:id="rId1"/>
    <sheet name="1. Instructions" sheetId="7" r:id="rId2"/>
    <sheet name="2. Budget Grant Calculation" sheetId="4" r:id="rId3"/>
    <sheet name="3. Income &amp; Expenditure Budget" sheetId="1" r:id="rId4"/>
    <sheet name="4. Capital Project" sheetId="5" r:id="rId5"/>
  </sheets>
  <definedNames>
    <definedName name="_xlnm.Print_Area" localSheetId="1">'1. Instructions'!$A$1:$M$37</definedName>
    <definedName name="_xlnm.Print_Area" localSheetId="3">'3. Income &amp; Expenditure Budget'!$A$2:$F$197</definedName>
    <definedName name="_xlnm.Print_Area" localSheetId="4">'4. Capital Project'!$A$1:$C$33</definedName>
  </definedNames>
  <calcPr calcId="152511"/>
  <fileRecoveryPr autoRecover="0"/>
</workbook>
</file>

<file path=xl/calcChain.xml><?xml version="1.0" encoding="utf-8"?>
<calcChain xmlns="http://schemas.openxmlformats.org/spreadsheetml/2006/main">
  <c r="F189" i="1" l="1"/>
  <c r="F65" i="1"/>
  <c r="F35" i="1"/>
  <c r="G5" i="4" l="1"/>
  <c r="D3" i="1" l="1"/>
  <c r="B2" i="5" l="1"/>
  <c r="C2" i="5"/>
  <c r="B3" i="5"/>
  <c r="C3" i="5"/>
  <c r="C14" i="5"/>
  <c r="C31" i="5"/>
  <c r="B4" i="1"/>
  <c r="E4" i="1"/>
  <c r="F76" i="1"/>
  <c r="F89" i="1"/>
  <c r="F133" i="1"/>
  <c r="F154" i="1"/>
  <c r="F181" i="1"/>
  <c r="D1" i="4"/>
  <c r="D2" i="4"/>
  <c r="D3" i="4"/>
  <c r="E5" i="4"/>
  <c r="G8" i="4"/>
  <c r="B9" i="4"/>
  <c r="E37" i="4"/>
  <c r="G81" i="4" s="1"/>
  <c r="H81" i="4" s="1"/>
  <c r="F13" i="1" s="1"/>
  <c r="E38" i="4"/>
  <c r="E39" i="4"/>
  <c r="E40" i="4"/>
  <c r="E41" i="4"/>
  <c r="H86" i="4" s="1"/>
  <c r="F24" i="1" s="1"/>
  <c r="E42" i="4"/>
  <c r="G92" i="4" s="1"/>
  <c r="E43" i="4"/>
  <c r="G93" i="4" s="1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2" i="4"/>
  <c r="H82" i="4" s="1"/>
  <c r="F14" i="1" s="1"/>
  <c r="G83" i="4"/>
  <c r="H83" i="4" s="1"/>
  <c r="F11" i="1" s="1"/>
  <c r="G84" i="4"/>
  <c r="H84" i="4" s="1"/>
  <c r="F12" i="1" s="1"/>
  <c r="G88" i="4"/>
  <c r="H88" i="4" s="1"/>
  <c r="F16" i="1" s="1"/>
  <c r="G89" i="4"/>
  <c r="H89" i="4" s="1"/>
  <c r="F17" i="1" s="1"/>
  <c r="G94" i="4"/>
  <c r="G96" i="4"/>
  <c r="H96" i="4"/>
  <c r="F8" i="1" s="1"/>
  <c r="G97" i="4"/>
  <c r="H97" i="4"/>
  <c r="F21" i="1" s="1"/>
  <c r="G98" i="4"/>
  <c r="H98" i="4"/>
  <c r="F23" i="1" s="1"/>
  <c r="G99" i="4"/>
  <c r="H99" i="4"/>
  <c r="F25" i="1" s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8" i="6"/>
  <c r="F29" i="6"/>
  <c r="F190" i="1" l="1"/>
  <c r="F191" i="1" s="1"/>
  <c r="G86" i="4"/>
  <c r="C33" i="5"/>
  <c r="F7" i="4"/>
  <c r="H95" i="4"/>
  <c r="F9" i="1" s="1"/>
  <c r="G57" i="4" l="1"/>
  <c r="H80" i="4" s="1"/>
  <c r="F7" i="1" s="1"/>
  <c r="F28" i="1" s="1"/>
  <c r="E7" i="4"/>
  <c r="F77" i="1" l="1"/>
  <c r="F192" i="1" s="1"/>
  <c r="H100" i="4"/>
</calcChain>
</file>

<file path=xl/comments1.xml><?xml version="1.0" encoding="utf-8"?>
<comments xmlns="http://schemas.openxmlformats.org/spreadsheetml/2006/main">
  <authors>
    <author>Ann Haugh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Check Numbers if  'FALSE'  after entering all data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imes New Roman"/>
            <family val="1"/>
          </rPr>
          <t>Check numbers if 'FALSE'
This number must equal the total number in the yellow categories.</t>
        </r>
      </text>
    </comment>
  </commentList>
</comments>
</file>

<file path=xl/comments2.xml><?xml version="1.0" encoding="utf-8"?>
<comments xmlns="http://schemas.openxmlformats.org/spreadsheetml/2006/main">
  <authors>
    <author>Ann Haugh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Grey Cells:</t>
        </r>
        <r>
          <rPr>
            <sz val="9"/>
            <color indexed="81"/>
            <rFont val="Tahoma"/>
            <family val="2"/>
          </rPr>
          <t xml:space="preserve">
THE CELLS IN GREY CONTAIN FORMULAE, PLEASE DO NOT TYPE OVER THEM</t>
        </r>
      </text>
    </comment>
  </commentList>
</comments>
</file>

<file path=xl/sharedStrings.xml><?xml version="1.0" encoding="utf-8"?>
<sst xmlns="http://schemas.openxmlformats.org/spreadsheetml/2006/main" count="447" uniqueCount="323">
  <si>
    <t>INCOME</t>
  </si>
  <si>
    <t>Capitation</t>
  </si>
  <si>
    <t>Other Income</t>
  </si>
  <si>
    <t>Bank Interest Received</t>
  </si>
  <si>
    <t>TOTAL INCOME</t>
  </si>
  <si>
    <t>EXPENDITURE</t>
  </si>
  <si>
    <t>Staff Room Expenses</t>
  </si>
  <si>
    <t>Total</t>
  </si>
  <si>
    <t xml:space="preserve"> </t>
  </si>
  <si>
    <t>€</t>
  </si>
  <si>
    <t>Other</t>
  </si>
  <si>
    <t>Proposed Capital Expenditure:</t>
  </si>
  <si>
    <t>Estimated Cost</t>
  </si>
  <si>
    <t>B.</t>
  </si>
  <si>
    <t>Funding to finance Capital Expenditure:</t>
  </si>
  <si>
    <t>Fundraising</t>
  </si>
  <si>
    <t>TOTAL GRANTS</t>
  </si>
  <si>
    <t>A</t>
  </si>
  <si>
    <t xml:space="preserve">  New buildings, extensions, major refurbishment  (Specify)</t>
  </si>
  <si>
    <t>Parents’ Contribution.</t>
  </si>
  <si>
    <t>Income &amp; Expenditure Budget</t>
  </si>
  <si>
    <t>School Contribution</t>
  </si>
  <si>
    <t>Department of Education and Skills Grants</t>
  </si>
  <si>
    <t>TOTAL DES INCOME</t>
  </si>
  <si>
    <t/>
  </si>
  <si>
    <t>SCHOOL GENERATED INCOME</t>
  </si>
  <si>
    <t>TOTAL SCHOOL GENERATED INCOME</t>
  </si>
  <si>
    <t>OTHER INCOME</t>
  </si>
  <si>
    <t>TOTAL OTHER INCOME</t>
  </si>
  <si>
    <t>TOTAL  EXPENDITURE</t>
  </si>
  <si>
    <t>PLEASE FILL IN THE GREEN BOXES:</t>
  </si>
  <si>
    <t>Surplus (Deficit)   B-A</t>
  </si>
  <si>
    <t>Total Capital Funding                                                        B</t>
  </si>
  <si>
    <t>Total Capital Expenditure                                                 A</t>
  </si>
  <si>
    <t>SURPLUS/ (DEFICIT)</t>
  </si>
  <si>
    <t>Autism Spectrum Disorder</t>
  </si>
  <si>
    <t>Bus Escort Grant</t>
  </si>
  <si>
    <t>Emotional Disturbance</t>
  </si>
  <si>
    <t>Hearing Impairment Grant</t>
  </si>
  <si>
    <t xml:space="preserve">Mild General Learning Disability Mainstream Schools </t>
  </si>
  <si>
    <t>Mild General Learning Disability Mainstream Schools - 12 years plus</t>
  </si>
  <si>
    <t>Out of Control Children</t>
  </si>
  <si>
    <t>Physical Disability</t>
  </si>
  <si>
    <t>Profoundly Deaf Grant</t>
  </si>
  <si>
    <t xml:space="preserve">Severe / Profound Learning Disability </t>
  </si>
  <si>
    <t>Specific Learning Disability Mainstream</t>
  </si>
  <si>
    <t>Specific Learning Disability Mainstream Schools - 12 years plus</t>
  </si>
  <si>
    <t>Specific Speech &amp; Language Disorder</t>
  </si>
  <si>
    <t>Standardised Testing Grant</t>
  </si>
  <si>
    <t>Traveller Children</t>
  </si>
  <si>
    <t>Visual Impairment Grant</t>
  </si>
  <si>
    <t>Other School Generated Income</t>
  </si>
  <si>
    <t>OTHER STATE INCOME</t>
  </si>
  <si>
    <t>HSE Funding</t>
  </si>
  <si>
    <t>TOTAL OTHER STATE INCOME</t>
  </si>
  <si>
    <t>Voluntary Contributions</t>
  </si>
  <si>
    <t>Donations</t>
  </si>
  <si>
    <t>Other Administration Expenses</t>
  </si>
  <si>
    <t xml:space="preserve">Description </t>
  </si>
  <si>
    <t>Type</t>
  </si>
  <si>
    <t xml:space="preserve">Category </t>
  </si>
  <si>
    <t>2015/2016 Rates</t>
  </si>
  <si>
    <t>Income</t>
  </si>
  <si>
    <t>Department of Education &amp; Science Income</t>
  </si>
  <si>
    <t>Mild General Learning Disability Special Schools</t>
  </si>
  <si>
    <t>Mild General Learning Disability Special Schools - 12 years plus</t>
  </si>
  <si>
    <t xml:space="preserve">Moderate General Learning Disability </t>
  </si>
  <si>
    <t>Specific Learning Disability Special Schools</t>
  </si>
  <si>
    <t>Specific Learning Disability Special Schools - 12 years plus</t>
  </si>
  <si>
    <t>Severe Emotional Disturbance</t>
  </si>
  <si>
    <t>Multiple Disabilities</t>
  </si>
  <si>
    <t>Transition Year Students</t>
  </si>
  <si>
    <t>JCSP students</t>
  </si>
  <si>
    <t>Ancillary Service</t>
  </si>
  <si>
    <t>Mainstream Schools Full grant (Minimum 9180, Maximum 76,500)</t>
  </si>
  <si>
    <t>Mainstream Schools Reduced grant ((Minimum 4650, Maximum 38750)</t>
  </si>
  <si>
    <t>Mainstream Rate (Minimum 10,200)</t>
  </si>
  <si>
    <t>No. of students</t>
  </si>
  <si>
    <t>Special School Ancillary Grant (Based on Prior Year)</t>
  </si>
  <si>
    <t>No. of Students</t>
  </si>
  <si>
    <t>Special School Ancillary Grant (€ Amount) (Based on Prior Year)</t>
  </si>
  <si>
    <t>DEIS Grant</t>
  </si>
  <si>
    <t>DEIS Funding (€ Amount) (Based on Prior Year)</t>
  </si>
  <si>
    <t>Minor Works Grant - Non Capital (€ Amount)</t>
  </si>
  <si>
    <t>Other Non Capital DES Grants (€ Amount)</t>
  </si>
  <si>
    <t>Standardised Testing Grant (€ Amount)</t>
  </si>
  <si>
    <t>Rate per student</t>
  </si>
  <si>
    <t>Enter Monetary Amount</t>
  </si>
  <si>
    <t>Patron/(Trustees where applicable) Contribution</t>
  </si>
  <si>
    <t>Book Rental/ Loan Scheme Non DEIS</t>
  </si>
  <si>
    <t>Book Rental/Loan Scheme DEIS</t>
  </si>
  <si>
    <t>School Book Grant DEIS</t>
  </si>
  <si>
    <t>School Book Grant Non DEIS</t>
  </si>
  <si>
    <t>Restricted External Fundraising  (Non Capital)</t>
  </si>
  <si>
    <t>Unrestricted External Fundraising  (Non Capital)</t>
  </si>
  <si>
    <t>All students Enrolled</t>
  </si>
  <si>
    <t>Note A</t>
  </si>
  <si>
    <t>Scoileanna Lan Ghaeilge</t>
  </si>
  <si>
    <t>OTHER</t>
  </si>
  <si>
    <t>N.B. Where a cell is this colour, please do not type over it as it contains a formula</t>
  </si>
  <si>
    <t>REMEMBER TO BACKUP YOUR WORK EVERY TIME YOU USE THIS SPREADSHEET! IT CAN BE BACKED UP TO AN EXTERNAL DEVICE OR TO A SERVER</t>
  </si>
  <si>
    <t xml:space="preserve">Please proceed to Next Tab 2. Income &amp; Expenditure Budget </t>
  </si>
  <si>
    <t>Overall Pupils Enrolled</t>
  </si>
  <si>
    <t>Overall Pupils subject to Mainstream Grants Only</t>
  </si>
  <si>
    <t>Transition Year Pupils</t>
  </si>
  <si>
    <t>JCSP Pupils</t>
  </si>
  <si>
    <t>IF YOU NEED ANY FURTHER ASSISTANCE, PLEASE GO TO WWW.FSSU.IE/TEMPLATES FOR DETAILED INSTRUCTIONS OR CONTACT US ON 01-9104020</t>
  </si>
  <si>
    <t xml:space="preserve">Scoileanna Lan Ghaeilge </t>
  </si>
  <si>
    <t xml:space="preserve">School Budget </t>
  </si>
  <si>
    <t>Budget Grant Calculation</t>
  </si>
  <si>
    <t xml:space="preserve">Capital Project  </t>
  </si>
  <si>
    <t xml:space="preserve">School Budget Year: </t>
  </si>
  <si>
    <t xml:space="preserve">School Name: </t>
  </si>
  <si>
    <t>Roll Number:</t>
  </si>
  <si>
    <t>Capital Project (where applicable, e.g. Building Project, IT)</t>
  </si>
  <si>
    <t>Defaults</t>
  </si>
  <si>
    <t>How to use Budget Templates</t>
  </si>
  <si>
    <t>Capital expenditure</t>
  </si>
  <si>
    <t xml:space="preserve">Capital expenditure is expenditure of a once off nature rather than recurring. The purpose is to acquire an asset or advantage of a lasting nature for the enduring benefit of the school. </t>
  </si>
  <si>
    <t xml:space="preserve"> Identify capital receipts which may be available to finance capital expenditure</t>
  </si>
  <si>
    <t xml:space="preserve"> Submit proposals to the Board of Management for approval</t>
  </si>
  <si>
    <t>All capital expenditure plans must be submitted to the Trustees for final approval or otherwise, in accordance with procedures laid down by them.</t>
  </si>
  <si>
    <t>INSTRUCTIONS:</t>
  </si>
  <si>
    <t>STEP 1:</t>
  </si>
  <si>
    <t>STEP 2:</t>
  </si>
  <si>
    <t xml:space="preserve">Input School Roll No: </t>
  </si>
  <si>
    <t xml:space="preserve">Fundraising </t>
  </si>
  <si>
    <t>Parents’ contributions</t>
  </si>
  <si>
    <t>State grants</t>
  </si>
  <si>
    <t xml:space="preserve">IF YOU NEED ANY FURTHER ASSISTANCE, PLEASE GO TO WWW.FSSU.IE/TEMPLATES </t>
  </si>
  <si>
    <t>FOR DETAILED INSTRUCTIONS OR CONTACT US ON 01-9104020</t>
  </si>
  <si>
    <t xml:space="preserve">REMEMBER TO BACKUP YOUR WORK EVERY TIME YOU USE THIS SPREADSHEET! </t>
  </si>
  <si>
    <t>IT CAN BE BACKED UP TO AN EXTERNAL DEVICE OR TO A SERVER</t>
  </si>
  <si>
    <t>STEP 3:</t>
  </si>
  <si>
    <t xml:space="preserve">Input your School Name: </t>
  </si>
  <si>
    <t xml:space="preserve">In the open Budget Template click on sheet 2 - Budget Grant Calculation. </t>
  </si>
  <si>
    <t xml:space="preserve">Click on Sheet 3 - Income and Expenditure </t>
  </si>
  <si>
    <t xml:space="preserve">Fill in your schools’ student numbers in the spaces allocated, this will calculate your school’s grants. The figures entered will link automatically from the Grant Calculation worksheet to sheet 3 - Income and Expenditure, Department and Education Income section.  </t>
  </si>
  <si>
    <t>Designated Income (Non Capital)</t>
  </si>
  <si>
    <t>Designated Expenditure (Non Capital)</t>
  </si>
  <si>
    <t>STEP 4:</t>
  </si>
  <si>
    <t>STEP 5:</t>
  </si>
  <si>
    <r>
      <t xml:space="preserve">STEP 6:       </t>
    </r>
    <r>
      <rPr>
        <sz val="11"/>
        <color indexed="8"/>
        <rFont val="Times New Roman"/>
        <family val="1"/>
      </rPr>
      <t/>
    </r>
  </si>
  <si>
    <t>STEP 7: </t>
  </si>
  <si>
    <t>STEP 8:    </t>
  </si>
  <si>
    <t xml:space="preserve">STEP 9:     </t>
  </si>
  <si>
    <t xml:space="preserve">Click on Enable Editing when prompted </t>
  </si>
  <si>
    <t>Save the file to your desktop or to a folder</t>
  </si>
  <si>
    <t xml:space="preserve">Enter estimates of income and expenditure based on previous years making necessary adjustments of where definite spending or costs have been confirmed, such as inflation, wage increases etc. </t>
  </si>
  <si>
    <t>Capitation/Non Pay Budget</t>
  </si>
  <si>
    <t>Ancillary/School Support Services Grant</t>
  </si>
  <si>
    <t>Special Education Equipment Grant</t>
  </si>
  <si>
    <t>JCSP Grant</t>
  </si>
  <si>
    <t>Transition Year Grant</t>
  </si>
  <si>
    <t>ICT Grant Non Capital</t>
  </si>
  <si>
    <t>Minor Works Grant-Non Capital</t>
  </si>
  <si>
    <t>Other Non Capital DES Grants Income</t>
  </si>
  <si>
    <t>Scoileanna Lan Ghaeilge Grant</t>
  </si>
  <si>
    <t>July Provision Grant</t>
  </si>
  <si>
    <t>Department of Children and Youth Affairs Income</t>
  </si>
  <si>
    <t>DEASP School Meals Grant</t>
  </si>
  <si>
    <t>Erasmus Income</t>
  </si>
  <si>
    <t>Other State Funding</t>
  </si>
  <si>
    <t>Education Fees</t>
  </si>
  <si>
    <t>Transition Year Income</t>
  </si>
  <si>
    <t>Book Rental Scheme Income</t>
  </si>
  <si>
    <t>Classroom Books Income</t>
  </si>
  <si>
    <t>Hire of Facilities Rental Income</t>
  </si>
  <si>
    <t>Locker Income</t>
  </si>
  <si>
    <t>Journals and Year Book Income</t>
  </si>
  <si>
    <t>School Administration Charges</t>
  </si>
  <si>
    <t>Adult Education Income</t>
  </si>
  <si>
    <t>Canteen Income</t>
  </si>
  <si>
    <t>Tuck Shop Income</t>
  </si>
  <si>
    <t>Uniforms Income</t>
  </si>
  <si>
    <t>Religion/Ethos Income</t>
  </si>
  <si>
    <t>After School Study/Club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</si>
  <si>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</si>
  <si>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</si>
  <si>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</si>
  <si>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</si>
  <si>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</si>
  <si>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</si>
  <si>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</si>
  <si>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Reimbursable Income</t>
  </si>
  <si>
    <t>School Arts and Crafts Income</t>
  </si>
  <si>
    <t>School Irish Dance Income</t>
  </si>
  <si>
    <t>Restricted School Fundraising (Non Capital)</t>
  </si>
  <si>
    <t>Unrestricted School Fundraising  (Non Capital)</t>
  </si>
  <si>
    <t>Income from Parents Association</t>
  </si>
  <si>
    <t>Insurance Claim Income</t>
  </si>
  <si>
    <t>Amortisation of Grants</t>
  </si>
  <si>
    <t>Substitute Teachers Expense</t>
  </si>
  <si>
    <t>Privately Paid Teachers Expense</t>
  </si>
  <si>
    <t>Adult Education Salaries Expense</t>
  </si>
  <si>
    <t>After School Study/Club Salaries Expense</t>
  </si>
  <si>
    <t>July Provision Expense</t>
  </si>
  <si>
    <t>Bus Escort Salary Expense</t>
  </si>
  <si>
    <t>Teaching Aids Expense</t>
  </si>
  <si>
    <t>Religion/Ethos Expense</t>
  </si>
  <si>
    <t>Art Expense</t>
  </si>
  <si>
    <t>Leaving Certificate Applied Expense</t>
  </si>
  <si>
    <t>LCVP Expense</t>
  </si>
  <si>
    <t>Transition Year Expense</t>
  </si>
  <si>
    <t>Learning Support Expense</t>
  </si>
  <si>
    <t>Teacher Inservice and Training Expense</t>
  </si>
  <si>
    <t>Library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</si>
  <si>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</si>
  <si>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</si>
  <si>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</si>
  <si>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</si>
  <si>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</si>
  <si>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</si>
  <si>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</si>
  <si>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</si>
  <si>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School Yearbook/Journal Expense</t>
  </si>
  <si>
    <t>Trophies and Prizes Expense</t>
  </si>
  <si>
    <t>Uniform Expense</t>
  </si>
  <si>
    <t>Home School Liaison Expense</t>
  </si>
  <si>
    <t>Other Educational Expense</t>
  </si>
  <si>
    <t>Department of Children and Youth Affairs Activities Expense</t>
  </si>
  <si>
    <t>DEASP Grants - School Meals Grant Expense</t>
  </si>
  <si>
    <t>Erasmus Expense</t>
  </si>
  <si>
    <t>Other Non Capital DES Grants Expense</t>
  </si>
  <si>
    <t>Student Insurance Expense</t>
  </si>
  <si>
    <t>Standardised Testing Expense</t>
  </si>
  <si>
    <t>Special Educational Equipment (Non Capital) Expense</t>
  </si>
  <si>
    <t>School Irish Dance Expense</t>
  </si>
  <si>
    <t>School Swimming Expense</t>
  </si>
  <si>
    <t>Restricted School Fundraising Expenses (Non Capital)</t>
  </si>
  <si>
    <t>Restricted External Fundraising Expenses (Non Capital)</t>
  </si>
  <si>
    <t>Unrestricted External Fundraising Expenses (Non Capital)</t>
  </si>
  <si>
    <t>Unrestricted School Fundraising Expenses (Non Capital)</t>
  </si>
  <si>
    <t>Other Educational Wages Expense</t>
  </si>
  <si>
    <t>Pre-School Expense</t>
  </si>
  <si>
    <t>Caretaker Wages Expense</t>
  </si>
  <si>
    <t>Cleaners Wages Expense</t>
  </si>
  <si>
    <t>Contract Cleaners Expense</t>
  </si>
  <si>
    <t>Cleaning Materials Expense</t>
  </si>
  <si>
    <t>Repairs to Buildings and Grounds Expense</t>
  </si>
  <si>
    <t>Minor Works Grant (Non Capital) Expense</t>
  </si>
  <si>
    <t>Repairs to Furniture, Fittings and Equipment Expense</t>
  </si>
  <si>
    <t>Security Expense</t>
  </si>
  <si>
    <t>Insurance Expense</t>
  </si>
  <si>
    <t>Heating Expense</t>
  </si>
  <si>
    <t>Light and Power Expense</t>
  </si>
  <si>
    <t>Water Rates and Refuse Expense</t>
  </si>
  <si>
    <t>Repairs to Sports Complex</t>
  </si>
  <si>
    <t>Licence Fee to Patron/Trustee Expense</t>
  </si>
  <si>
    <t>Other Repairs and Maintenance Expense</t>
  </si>
  <si>
    <t>Clerical Officers/Secretarial Wages Expense</t>
  </si>
  <si>
    <t>Recruitment Expense</t>
  </si>
  <si>
    <t>Advertising / Public Relations Expense</t>
  </si>
  <si>
    <t>Postage Expense</t>
  </si>
  <si>
    <t>Printing and Stationery Expense</t>
  </si>
  <si>
    <t>Photocopying Expense</t>
  </si>
  <si>
    <t>Office Equipment (Non Capital) Expense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</si>
  <si>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</si>
  <si>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</si>
  <si>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</si>
  <si>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</si>
  <si>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</si>
  <si>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</si>
  <si>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</si>
  <si>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</si>
  <si>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Donations to Charity</t>
  </si>
  <si>
    <t>Medical and First Aid Expense</t>
  </si>
  <si>
    <t>Hospitality Expense</t>
  </si>
  <si>
    <t>Tuck Shop Expense</t>
  </si>
  <si>
    <t>Canteen Expense</t>
  </si>
  <si>
    <t>Leasing Expenses</t>
  </si>
  <si>
    <t>Loan Charges Expense</t>
  </si>
  <si>
    <t>Bank Interest Expense</t>
  </si>
  <si>
    <t>Bank Charges Expense</t>
  </si>
  <si>
    <t>Reimbursable Expenses</t>
  </si>
  <si>
    <t>NOTE:</t>
  </si>
  <si>
    <t>DEPARTMENTOF EDUCATION AND SKILLS INCOME</t>
  </si>
  <si>
    <t>EDUCATION SALARIES</t>
  </si>
  <si>
    <t>TOTAL EDUCATION SALARIES COSTS</t>
  </si>
  <si>
    <t>EDUCATION OTHER</t>
  </si>
  <si>
    <t>TOTAL EDUCATION OTHER COSTS</t>
  </si>
  <si>
    <t>REPAIRS, MAINTENANCE &amp; ESTABLISHMENT</t>
  </si>
  <si>
    <t>TOTAL REPAIRS, MAINTENANCE &amp; ESTABLISHMENT COSTS</t>
  </si>
  <si>
    <t>ADMINISTRATION</t>
  </si>
  <si>
    <t>TOTAL ADMINISTRATION COSTS</t>
  </si>
  <si>
    <t>FINANCIAL</t>
  </si>
  <si>
    <t>TOTAL FINANCE COSTS</t>
  </si>
  <si>
    <t>CONTINGENCY SPEND 5%</t>
  </si>
  <si>
    <r>
      <t xml:space="preserve">  </t>
    </r>
    <r>
      <rPr>
        <b/>
        <sz val="12"/>
        <color indexed="8"/>
        <rFont val="Times New Roman"/>
        <family val="1"/>
      </rPr>
      <t>Furniture, Fittings and Equipment  (Specify)</t>
    </r>
  </si>
  <si>
    <r>
      <t xml:space="preserve">  </t>
    </r>
    <r>
      <rPr>
        <b/>
        <sz val="12"/>
        <color indexed="8"/>
        <rFont val="Times New Roman"/>
        <family val="1"/>
      </rPr>
      <t>Computer Equipment  (Specify)</t>
    </r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</si>
  <si>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</si>
  <si>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>Out of Control</t>
  </si>
  <si>
    <t>ASD Early Intervention</t>
  </si>
  <si>
    <t xml:space="preserve">ASD Early Intervention </t>
  </si>
  <si>
    <t>Only input if you are not receiving Full Grant</t>
  </si>
  <si>
    <t xml:space="preserve">Transition Year Pupils </t>
  </si>
  <si>
    <t>Scoil</t>
  </si>
  <si>
    <t>12345G</t>
  </si>
  <si>
    <t>20/21</t>
  </si>
  <si>
    <t>School Excellence Fund Income</t>
  </si>
  <si>
    <t>Classroom Book Expenditure</t>
  </si>
  <si>
    <t>School Excellence Fund Expenditure</t>
  </si>
  <si>
    <t>Leaving Certificate Applied Grant</t>
  </si>
  <si>
    <t>Telephone Expense / SMS Text</t>
  </si>
  <si>
    <t>Number of Pupils entitled to enhanced rates as per Circular 0038/2020</t>
  </si>
  <si>
    <t>Mainstream Schools Ancillary Services Full grant (Minimum 10260, Maximum 85500)</t>
  </si>
  <si>
    <t>Mainstream Schools Reduced grant ((Minimum 5280, Maximum 44000)</t>
  </si>
  <si>
    <t>Overall Pupils subject to Mainstream Grants Only 2020/21</t>
  </si>
  <si>
    <t>Mainstream Schools Full grant (Minimum 10260, Maximum 85500)</t>
  </si>
  <si>
    <t>Special Subject Grant</t>
  </si>
  <si>
    <t>Temporary Accomodation Grant Income</t>
  </si>
  <si>
    <t>Discounts Given</t>
  </si>
  <si>
    <t>Supervision and Substitution Salaries Expense</t>
  </si>
  <si>
    <t>Non Capital Computers / ICT Expense</t>
  </si>
  <si>
    <t>Other Subjects Expense</t>
  </si>
  <si>
    <t>Caretaker Pension Expense</t>
  </si>
  <si>
    <t>Cleaners' Pension Expense</t>
  </si>
  <si>
    <t>Rent of Temporary Accommodation Expense</t>
  </si>
  <si>
    <t>Other Rental Costs Expense</t>
  </si>
  <si>
    <t>Clerical Officers/Secretarial Pension Expense</t>
  </si>
  <si>
    <t>Accounting Software / Payroll Software Expense</t>
  </si>
  <si>
    <t>Discounts Received</t>
  </si>
  <si>
    <t>Sports Coach Salaries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</si>
</sst>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€&quot;#,##0.00;\-&quot;€&quot;#,##0.00"/>
    <numFmt numFmtId="8" formatCode="&quot;€&quot;#,##0.00;[Red]\-&quot;€&quot;#,##0.00"/>
    <numFmt numFmtId="41" formatCode="_-* #,##0_-;\-* #,##0_-;_-* &quot;-&quot;_-;_-@_-"/>
    <numFmt numFmtId="43" formatCode="_-* #,##0.00_-;\-* #,##0.00_-;_-* &quot;-&quot;??_-;_-@_-"/>
    <numFmt numFmtId="164" formatCode="&quot;€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7030A0"/>
      <name val="Times New Roman"/>
      <family val="1"/>
    </font>
    <font>
      <sz val="12"/>
      <color rgb="FF7030A0"/>
      <name val="Times New Roman"/>
      <family val="1"/>
    </font>
    <font>
      <b/>
      <u/>
      <sz val="12"/>
      <color theme="1"/>
      <name val="Times New Roman"/>
      <family val="1"/>
    </font>
    <font>
      <b/>
      <u/>
      <sz val="16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3AEC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" fillId="0" borderId="0"/>
  </cellStyleXfs>
  <cellXfs count="267">
    <xf numFmtId="0" fontId="0" fillId="0" borderId="0" xfId="0"/>
    <xf numFmtId="0" fontId="13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0" fillId="4" borderId="5" xfId="0" applyFill="1" applyBorder="1"/>
    <xf numFmtId="0" fontId="0" fillId="3" borderId="0" xfId="0" applyFill="1"/>
    <xf numFmtId="0" fontId="14" fillId="0" borderId="0" xfId="0" applyFont="1" applyAlignment="1"/>
    <xf numFmtId="0" fontId="13" fillId="5" borderId="6" xfId="0" applyFont="1" applyFill="1" applyBorder="1" applyAlignment="1" applyProtection="1">
      <alignment horizontal="left"/>
      <protection locked="0"/>
    </xf>
    <xf numFmtId="0" fontId="13" fillId="5" borderId="7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7" fontId="13" fillId="0" borderId="0" xfId="0" applyNumberFormat="1" applyFont="1"/>
    <xf numFmtId="0" fontId="13" fillId="0" borderId="0" xfId="0" applyFont="1" applyBorder="1" applyAlignment="1" applyProtection="1">
      <protection locked="0"/>
    </xf>
    <xf numFmtId="0" fontId="14" fillId="0" borderId="9" xfId="0" applyFont="1" applyBorder="1"/>
    <xf numFmtId="0" fontId="14" fillId="6" borderId="6" xfId="0" applyFont="1" applyFill="1" applyBorder="1" applyAlignment="1">
      <alignment horizontal="center"/>
    </xf>
    <xf numFmtId="0" fontId="14" fillId="6" borderId="7" xfId="0" applyFont="1" applyFill="1" applyBorder="1" applyProtection="1">
      <protection locked="0"/>
    </xf>
    <xf numFmtId="0" fontId="14" fillId="6" borderId="7" xfId="0" applyFont="1" applyFill="1" applyBorder="1" applyAlignment="1">
      <alignment horizontal="center"/>
    </xf>
    <xf numFmtId="41" fontId="14" fillId="6" borderId="10" xfId="0" applyNumberFormat="1" applyFont="1" applyFill="1" applyBorder="1" applyAlignment="1">
      <alignment horizontal="center"/>
    </xf>
    <xf numFmtId="41" fontId="14" fillId="6" borderId="8" xfId="0" applyNumberFormat="1" applyFont="1" applyFill="1" applyBorder="1"/>
    <xf numFmtId="0" fontId="2" fillId="7" borderId="11" xfId="0" applyFont="1" applyFill="1" applyBorder="1" applyAlignment="1">
      <alignment horizontal="center"/>
    </xf>
    <xf numFmtId="0" fontId="2" fillId="7" borderId="0" xfId="0" quotePrefix="1" applyFont="1" applyFill="1" applyBorder="1" applyAlignment="1">
      <alignment horizontal="left"/>
    </xf>
    <xf numFmtId="41" fontId="14" fillId="7" borderId="11" xfId="1" applyNumberFormat="1" applyFont="1" applyFill="1" applyBorder="1"/>
    <xf numFmtId="0" fontId="13" fillId="8" borderId="12" xfId="0" applyFont="1" applyFill="1" applyBorder="1" applyProtection="1">
      <protection locked="0"/>
    </xf>
    <xf numFmtId="0" fontId="13" fillId="8" borderId="13" xfId="0" applyFont="1" applyFill="1" applyBorder="1" applyProtection="1">
      <protection locked="0"/>
    </xf>
    <xf numFmtId="41" fontId="13" fillId="8" borderId="14" xfId="0" applyNumberFormat="1" applyFont="1" applyFill="1" applyBorder="1" applyProtection="1">
      <protection locked="0"/>
    </xf>
    <xf numFmtId="0" fontId="13" fillId="8" borderId="6" xfId="0" applyFont="1" applyFill="1" applyBorder="1" applyProtection="1">
      <protection locked="0"/>
    </xf>
    <xf numFmtId="0" fontId="13" fillId="8" borderId="7" xfId="0" applyFont="1" applyFill="1" applyBorder="1" applyProtection="1">
      <protection locked="0"/>
    </xf>
    <xf numFmtId="41" fontId="13" fillId="8" borderId="10" xfId="0" applyNumberFormat="1" applyFont="1" applyFill="1" applyBorder="1" applyProtection="1">
      <protection locked="0"/>
    </xf>
    <xf numFmtId="0" fontId="13" fillId="9" borderId="6" xfId="0" applyFont="1" applyFill="1" applyBorder="1" applyProtection="1">
      <protection locked="0"/>
    </xf>
    <xf numFmtId="0" fontId="13" fillId="9" borderId="7" xfId="0" applyFont="1" applyFill="1" applyBorder="1" applyProtection="1">
      <protection locked="0"/>
    </xf>
    <xf numFmtId="0" fontId="13" fillId="0" borderId="15" xfId="0" applyFont="1" applyBorder="1"/>
    <xf numFmtId="0" fontId="14" fillId="0" borderId="15" xfId="0" applyFont="1" applyBorder="1"/>
    <xf numFmtId="0" fontId="14" fillId="7" borderId="0" xfId="0" applyFont="1" applyFill="1" applyBorder="1" applyProtection="1">
      <protection locked="0"/>
    </xf>
    <xf numFmtId="0" fontId="13" fillId="4" borderId="12" xfId="0" applyFont="1" applyFill="1" applyBorder="1"/>
    <xf numFmtId="0" fontId="15" fillId="0" borderId="0" xfId="0" applyFont="1" applyBorder="1" applyAlignment="1" applyProtection="1">
      <alignment horizontal="right"/>
    </xf>
    <xf numFmtId="7" fontId="15" fillId="0" borderId="16" xfId="0" applyNumberFormat="1" applyFont="1" applyBorder="1" applyProtection="1"/>
    <xf numFmtId="0" fontId="16" fillId="0" borderId="0" xfId="0" applyFont="1"/>
    <xf numFmtId="0" fontId="13" fillId="0" borderId="0" xfId="0" applyFont="1" applyAlignment="1"/>
    <xf numFmtId="0" fontId="14" fillId="0" borderId="0" xfId="0" applyFont="1"/>
    <xf numFmtId="41" fontId="14" fillId="0" borderId="0" xfId="0" applyNumberFormat="1" applyFo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8" fillId="0" borderId="15" xfId="0" applyFont="1" applyBorder="1"/>
    <xf numFmtId="0" fontId="19" fillId="0" borderId="0" xfId="0" applyFont="1" applyFill="1"/>
    <xf numFmtId="0" fontId="18" fillId="0" borderId="15" xfId="0" applyFont="1" applyBorder="1" applyAlignment="1">
      <alignment horizontal="justify"/>
    </xf>
    <xf numFmtId="0" fontId="14" fillId="0" borderId="0" xfId="0" applyFont="1" applyAlignment="1">
      <alignment horizontal="right"/>
    </xf>
    <xf numFmtId="7" fontId="15" fillId="0" borderId="0" xfId="0" applyNumberFormat="1" applyFont="1" applyBorder="1" applyProtection="1"/>
    <xf numFmtId="0" fontId="15" fillId="0" borderId="16" xfId="0" applyFont="1" applyBorder="1" applyProtection="1"/>
    <xf numFmtId="0" fontId="20" fillId="4" borderId="19" xfId="0" applyFont="1" applyFill="1" applyBorder="1" applyAlignment="1">
      <alignment horizontal="center"/>
    </xf>
    <xf numFmtId="0" fontId="20" fillId="0" borderId="0" xfId="0" applyFont="1" applyBorder="1" applyAlignment="1">
      <alignment horizontal="left" indent="2"/>
    </xf>
    <xf numFmtId="0" fontId="20" fillId="0" borderId="20" xfId="0" applyFont="1" applyBorder="1" applyProtection="1">
      <protection locked="0"/>
    </xf>
    <xf numFmtId="0" fontId="20" fillId="0" borderId="21" xfId="0" applyFont="1" applyBorder="1" applyProtection="1">
      <protection locked="0"/>
    </xf>
    <xf numFmtId="0" fontId="20" fillId="2" borderId="23" xfId="0" applyFont="1" applyFill="1" applyBorder="1" applyAlignment="1">
      <alignment horizontal="center"/>
    </xf>
    <xf numFmtId="0" fontId="20" fillId="0" borderId="24" xfId="0" applyFont="1" applyBorder="1" applyProtection="1">
      <protection locked="0"/>
    </xf>
    <xf numFmtId="0" fontId="20" fillId="0" borderId="25" xfId="0" applyFont="1" applyBorder="1" applyProtection="1">
      <protection locked="0"/>
    </xf>
    <xf numFmtId="0" fontId="14" fillId="0" borderId="6" xfId="0" applyFont="1" applyBorder="1"/>
    <xf numFmtId="0" fontId="14" fillId="0" borderId="7" xfId="0" applyFont="1" applyBorder="1"/>
    <xf numFmtId="0" fontId="18" fillId="0" borderId="10" xfId="0" applyFont="1" applyBorder="1" applyProtection="1">
      <protection locked="0"/>
    </xf>
    <xf numFmtId="0" fontId="21" fillId="12" borderId="8" xfId="0" applyFont="1" applyFill="1" applyBorder="1" applyProtection="1">
      <protection locked="0"/>
    </xf>
    <xf numFmtId="0" fontId="15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left"/>
    </xf>
    <xf numFmtId="0" fontId="21" fillId="8" borderId="8" xfId="0" applyFont="1" applyFill="1" applyBorder="1" applyAlignment="1">
      <alignment horizontal="left"/>
    </xf>
    <xf numFmtId="0" fontId="14" fillId="0" borderId="7" xfId="0" applyFont="1" applyBorder="1" applyProtection="1">
      <protection locked="0"/>
    </xf>
    <xf numFmtId="41" fontId="14" fillId="0" borderId="10" xfId="0" applyNumberFormat="1" applyFont="1" applyBorder="1" applyProtection="1">
      <protection locked="0"/>
    </xf>
    <xf numFmtId="0" fontId="22" fillId="8" borderId="13" xfId="0" applyFont="1" applyFill="1" applyBorder="1" applyProtection="1">
      <protection locked="0"/>
    </xf>
    <xf numFmtId="0" fontId="22" fillId="8" borderId="7" xfId="0" applyFont="1" applyFill="1" applyBorder="1" applyProtection="1">
      <protection locked="0"/>
    </xf>
    <xf numFmtId="0" fontId="22" fillId="9" borderId="7" xfId="0" applyFont="1" applyFill="1" applyBorder="1" applyProtection="1">
      <protection locked="0"/>
    </xf>
    <xf numFmtId="0" fontId="22" fillId="5" borderId="7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protection locked="0"/>
    </xf>
    <xf numFmtId="0" fontId="23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2" fillId="6" borderId="8" xfId="0" applyFont="1" applyFill="1" applyBorder="1" applyProtection="1"/>
    <xf numFmtId="0" fontId="15" fillId="0" borderId="17" xfId="0" applyFont="1" applyBorder="1" applyProtection="1"/>
    <xf numFmtId="0" fontId="22" fillId="6" borderId="8" xfId="0" applyFont="1" applyFill="1" applyBorder="1" applyProtection="1">
      <protection locked="0"/>
    </xf>
    <xf numFmtId="0" fontId="22" fillId="0" borderId="15" xfId="0" applyFont="1" applyBorder="1" applyProtection="1"/>
    <xf numFmtId="0" fontId="15" fillId="0" borderId="0" xfId="0" applyFont="1" applyBorder="1" applyProtection="1"/>
    <xf numFmtId="0" fontId="22" fillId="11" borderId="11" xfId="0" applyFont="1" applyFill="1" applyBorder="1" applyAlignment="1" applyProtection="1">
      <alignment horizontal="right"/>
    </xf>
    <xf numFmtId="1" fontId="9" fillId="13" borderId="11" xfId="0" applyNumberFormat="1" applyFont="1" applyFill="1" applyBorder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25" fillId="0" borderId="15" xfId="0" applyFont="1" applyBorder="1" applyProtection="1"/>
    <xf numFmtId="0" fontId="15" fillId="0" borderId="11" xfId="0" applyFont="1" applyBorder="1" applyProtection="1">
      <protection locked="0"/>
    </xf>
    <xf numFmtId="0" fontId="15" fillId="0" borderId="16" xfId="0" applyFont="1" applyFill="1" applyBorder="1" applyProtection="1"/>
    <xf numFmtId="0" fontId="22" fillId="0" borderId="0" xfId="0" applyFont="1" applyBorder="1" applyAlignment="1" applyProtection="1">
      <alignment horizontal="center"/>
    </xf>
    <xf numFmtId="1" fontId="15" fillId="11" borderId="11" xfId="0" applyNumberFormat="1" applyFont="1" applyFill="1" applyBorder="1" applyProtection="1"/>
    <xf numFmtId="0" fontId="26" fillId="0" borderId="16" xfId="0" applyFont="1" applyBorder="1" applyAlignment="1" applyProtection="1">
      <alignment horizontal="center"/>
    </xf>
    <xf numFmtId="0" fontId="25" fillId="0" borderId="15" xfId="0" applyFont="1" applyFill="1" applyBorder="1" applyAlignment="1" applyProtection="1">
      <alignment wrapText="1"/>
    </xf>
    <xf numFmtId="0" fontId="9" fillId="4" borderId="11" xfId="0" applyFont="1" applyFill="1" applyBorder="1" applyProtection="1">
      <protection locked="0"/>
    </xf>
    <xf numFmtId="0" fontId="15" fillId="0" borderId="16" xfId="0" applyFont="1" applyBorder="1" applyAlignment="1" applyProtection="1">
      <alignment horizontal="center"/>
    </xf>
    <xf numFmtId="0" fontId="22" fillId="14" borderId="15" xfId="0" applyFont="1" applyFill="1" applyBorder="1" applyProtection="1"/>
    <xf numFmtId="0" fontId="22" fillId="11" borderId="11" xfId="0" applyFont="1" applyFill="1" applyBorder="1" applyProtection="1">
      <protection locked="0"/>
    </xf>
    <xf numFmtId="0" fontId="22" fillId="11" borderId="11" xfId="0" applyFont="1" applyFill="1" applyBorder="1" applyProtection="1"/>
    <xf numFmtId="164" fontId="9" fillId="13" borderId="11" xfId="0" applyNumberFormat="1" applyFont="1" applyFill="1" applyBorder="1" applyProtection="1">
      <protection locked="0"/>
    </xf>
    <xf numFmtId="0" fontId="21" fillId="0" borderId="15" xfId="0" applyFont="1" applyBorder="1" applyProtection="1"/>
    <xf numFmtId="0" fontId="15" fillId="0" borderId="26" xfId="0" applyFont="1" applyBorder="1" applyProtection="1">
      <protection locked="0"/>
    </xf>
    <xf numFmtId="0" fontId="15" fillId="0" borderId="0" xfId="0" applyFont="1" applyFill="1" applyBorder="1" applyAlignment="1" applyProtection="1">
      <alignment vertical="center"/>
    </xf>
    <xf numFmtId="0" fontId="9" fillId="0" borderId="0" xfId="2" applyFont="1" applyFill="1" applyBorder="1" applyProtection="1">
      <protection locked="0"/>
    </xf>
    <xf numFmtId="0" fontId="9" fillId="0" borderId="0" xfId="2" applyFont="1" applyFill="1" applyBorder="1" applyAlignment="1" applyProtection="1">
      <alignment horizontal="center"/>
      <protection locked="0"/>
    </xf>
    <xf numFmtId="0" fontId="10" fillId="0" borderId="0" xfId="2" applyFont="1" applyFill="1" applyBorder="1" applyProtection="1">
      <protection locked="0"/>
    </xf>
    <xf numFmtId="8" fontId="22" fillId="0" borderId="0" xfId="0" applyNumberFormat="1" applyFont="1" applyFill="1" applyBorder="1" applyAlignment="1" applyProtection="1">
      <alignment horizontal="right"/>
      <protection locked="0"/>
    </xf>
    <xf numFmtId="0" fontId="15" fillId="0" borderId="0" xfId="0" applyFont="1" applyFill="1" applyBorder="1" applyProtection="1">
      <protection locked="0"/>
    </xf>
    <xf numFmtId="7" fontId="15" fillId="0" borderId="0" xfId="0" applyNumberFormat="1" applyFont="1" applyFill="1" applyProtection="1">
      <protection locked="0"/>
    </xf>
    <xf numFmtId="0" fontId="22" fillId="14" borderId="8" xfId="0" applyFont="1" applyFill="1" applyBorder="1" applyProtection="1"/>
    <xf numFmtId="0" fontId="15" fillId="0" borderId="7" xfId="0" applyFont="1" applyBorder="1" applyProtection="1"/>
    <xf numFmtId="0" fontId="22" fillId="0" borderId="7" xfId="0" applyFont="1" applyBorder="1" applyProtection="1"/>
    <xf numFmtId="0" fontId="22" fillId="0" borderId="7" xfId="0" applyFont="1" applyBorder="1" applyAlignment="1" applyProtection="1">
      <alignment horizontal="center"/>
    </xf>
    <xf numFmtId="7" fontId="22" fillId="0" borderId="10" xfId="0" applyNumberFormat="1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left" vertical="top"/>
    </xf>
    <xf numFmtId="164" fontId="22" fillId="15" borderId="0" xfId="0" applyNumberFormat="1" applyFont="1" applyFill="1" applyBorder="1" applyProtection="1">
      <protection hidden="1"/>
    </xf>
    <xf numFmtId="7" fontId="15" fillId="11" borderId="0" xfId="0" applyNumberFormat="1" applyFont="1" applyFill="1" applyBorder="1" applyAlignment="1" applyProtection="1">
      <alignment horizontal="center" vertical="top"/>
      <protection hidden="1"/>
    </xf>
    <xf numFmtId="0" fontId="15" fillId="11" borderId="16" xfId="0" applyFont="1" applyFill="1" applyBorder="1" applyAlignment="1" applyProtection="1">
      <alignment horizontal="left" vertical="top"/>
      <protection hidden="1"/>
    </xf>
    <xf numFmtId="7" fontId="15" fillId="11" borderId="0" xfId="0" applyNumberFormat="1" applyFont="1" applyFill="1" applyBorder="1" applyAlignment="1" applyProtection="1">
      <alignment horizontal="center"/>
      <protection hidden="1"/>
    </xf>
    <xf numFmtId="0" fontId="15" fillId="11" borderId="16" xfId="0" applyFont="1" applyFill="1" applyBorder="1" applyProtection="1">
      <protection hidden="1"/>
    </xf>
    <xf numFmtId="0" fontId="15" fillId="0" borderId="0" xfId="0" applyFont="1" applyBorder="1" applyAlignment="1" applyProtection="1">
      <alignment vertical="top"/>
    </xf>
    <xf numFmtId="7" fontId="15" fillId="11" borderId="0" xfId="0" applyNumberFormat="1" applyFont="1" applyFill="1" applyBorder="1" applyProtection="1">
      <protection hidden="1"/>
    </xf>
    <xf numFmtId="7" fontId="15" fillId="11" borderId="16" xfId="0" applyNumberFormat="1" applyFont="1" applyFill="1" applyBorder="1" applyProtection="1">
      <protection hidden="1"/>
    </xf>
    <xf numFmtId="0" fontId="10" fillId="4" borderId="0" xfId="0" applyFont="1" applyFill="1" applyBorder="1" applyProtection="1"/>
    <xf numFmtId="164" fontId="9" fillId="15" borderId="0" xfId="0" applyNumberFormat="1" applyFont="1" applyFill="1" applyBorder="1" applyProtection="1">
      <protection hidden="1"/>
    </xf>
    <xf numFmtId="7" fontId="10" fillId="11" borderId="0" xfId="0" applyNumberFormat="1" applyFont="1" applyFill="1" applyBorder="1" applyProtection="1">
      <protection hidden="1"/>
    </xf>
    <xf numFmtId="7" fontId="10" fillId="11" borderId="16" xfId="0" applyNumberFormat="1" applyFont="1" applyFill="1" applyBorder="1" applyProtection="1">
      <protection hidden="1"/>
    </xf>
    <xf numFmtId="164" fontId="15" fillId="11" borderId="16" xfId="0" applyNumberFormat="1" applyFont="1" applyFill="1" applyBorder="1" applyProtection="1">
      <protection hidden="1"/>
    </xf>
    <xf numFmtId="0" fontId="22" fillId="0" borderId="6" xfId="0" applyFont="1" applyBorder="1" applyProtection="1"/>
    <xf numFmtId="0" fontId="22" fillId="0" borderId="7" xfId="0" applyFont="1" applyBorder="1" applyProtection="1">
      <protection hidden="1"/>
    </xf>
    <xf numFmtId="7" fontId="22" fillId="0" borderId="10" xfId="0" applyNumberFormat="1" applyFont="1" applyBorder="1" applyProtection="1">
      <protection hidden="1"/>
    </xf>
    <xf numFmtId="7" fontId="22" fillId="11" borderId="10" xfId="0" applyNumberFormat="1" applyFont="1" applyFill="1" applyBorder="1" applyProtection="1">
      <protection hidden="1"/>
    </xf>
    <xf numFmtId="7" fontId="23" fillId="0" borderId="0" xfId="0" applyNumberFormat="1" applyFont="1" applyProtection="1">
      <protection locked="0"/>
    </xf>
    <xf numFmtId="0" fontId="15" fillId="0" borderId="16" xfId="0" applyFont="1" applyBorder="1"/>
    <xf numFmtId="0" fontId="22" fillId="16" borderId="16" xfId="0" applyFont="1" applyFill="1" applyBorder="1" applyAlignment="1">
      <alignment horizontal="right"/>
    </xf>
    <xf numFmtId="0" fontId="22" fillId="16" borderId="0" xfId="0" applyFont="1" applyFill="1" applyBorder="1" applyAlignment="1">
      <alignment horizontal="left"/>
    </xf>
    <xf numFmtId="0" fontId="22" fillId="16" borderId="0" xfId="0" applyFont="1" applyFill="1" applyBorder="1" applyAlignment="1">
      <alignment horizontal="justify"/>
    </xf>
    <xf numFmtId="0" fontId="15" fillId="0" borderId="16" xfId="0" applyFont="1" applyBorder="1" applyAlignment="1">
      <alignment horizontal="right"/>
    </xf>
    <xf numFmtId="0" fontId="15" fillId="0" borderId="0" xfId="0" applyFont="1" applyBorder="1"/>
    <xf numFmtId="0" fontId="15" fillId="0" borderId="27" xfId="0" applyFont="1" applyBorder="1" applyAlignment="1" applyProtection="1">
      <alignment horizontal="right"/>
      <protection locked="0"/>
    </xf>
    <xf numFmtId="0" fontId="15" fillId="0" borderId="0" xfId="0" applyFont="1" applyBorder="1" applyAlignment="1">
      <alignment horizontal="justify"/>
    </xf>
    <xf numFmtId="0" fontId="15" fillId="0" borderId="16" xfId="0" quotePrefix="1" applyFont="1" applyBorder="1" applyAlignment="1">
      <alignment horizontal="right"/>
    </xf>
    <xf numFmtId="0" fontId="15" fillId="16" borderId="16" xfId="0" applyFont="1" applyFill="1" applyBorder="1" applyAlignment="1">
      <alignment horizontal="right"/>
    </xf>
    <xf numFmtId="0" fontId="22" fillId="0" borderId="27" xfId="0" applyFont="1" applyBorder="1" applyAlignment="1" applyProtection="1">
      <alignment horizontal="right"/>
      <protection locked="0"/>
    </xf>
    <xf numFmtId="0" fontId="22" fillId="16" borderId="5" xfId="0" applyFont="1" applyFill="1" applyBorder="1" applyAlignment="1">
      <alignment horizontal="right"/>
    </xf>
    <xf numFmtId="0" fontId="15" fillId="16" borderId="0" xfId="0" applyFont="1" applyFill="1" applyBorder="1"/>
    <xf numFmtId="0" fontId="22" fillId="16" borderId="13" xfId="0" applyFont="1" applyFill="1" applyBorder="1"/>
    <xf numFmtId="0" fontId="27" fillId="16" borderId="0" xfId="0" applyFont="1" applyFill="1" applyBorder="1" applyAlignment="1">
      <alignment horizontal="left"/>
    </xf>
    <xf numFmtId="7" fontId="15" fillId="11" borderId="0" xfId="0" applyNumberFormat="1" applyFont="1" applyFill="1" applyBorder="1" applyAlignment="1" applyProtection="1">
      <alignment horizontal="right"/>
      <protection hidden="1"/>
    </xf>
    <xf numFmtId="7" fontId="15" fillId="11" borderId="28" xfId="0" applyNumberFormat="1" applyFont="1" applyFill="1" applyBorder="1" applyProtection="1">
      <protection hidden="1"/>
    </xf>
    <xf numFmtId="0" fontId="17" fillId="5" borderId="0" xfId="0" applyFont="1" applyFill="1" applyBorder="1" applyAlignment="1" applyProtection="1">
      <protection locked="0"/>
    </xf>
    <xf numFmtId="0" fontId="17" fillId="5" borderId="16" xfId="0" applyFont="1" applyFill="1" applyBorder="1" applyAlignment="1" applyProtection="1">
      <protection locked="0"/>
    </xf>
    <xf numFmtId="0" fontId="28" fillId="5" borderId="13" xfId="0" applyFont="1" applyFill="1" applyBorder="1" applyProtection="1">
      <protection locked="0"/>
    </xf>
    <xf numFmtId="41" fontId="17" fillId="5" borderId="14" xfId="0" applyNumberFormat="1" applyFont="1" applyFill="1" applyBorder="1"/>
    <xf numFmtId="164" fontId="15" fillId="11" borderId="28" xfId="0" applyNumberFormat="1" applyFont="1" applyFill="1" applyBorder="1" applyProtection="1">
      <protection hidden="1"/>
    </xf>
    <xf numFmtId="0" fontId="17" fillId="16" borderId="16" xfId="0" applyFont="1" applyFill="1" applyBorder="1" applyAlignment="1" applyProtection="1">
      <alignment horizontal="left"/>
      <protection locked="0"/>
    </xf>
    <xf numFmtId="0" fontId="17" fillId="16" borderId="15" xfId="0" applyFont="1" applyFill="1" applyBorder="1" applyAlignment="1" applyProtection="1">
      <alignment horizontal="right"/>
      <protection locked="0"/>
    </xf>
    <xf numFmtId="0" fontId="17" fillId="16" borderId="12" xfId="0" applyFont="1" applyFill="1" applyBorder="1"/>
    <xf numFmtId="0" fontId="17" fillId="16" borderId="14" xfId="0" applyFont="1" applyFill="1" applyBorder="1"/>
    <xf numFmtId="1" fontId="9" fillId="4" borderId="11" xfId="0" applyNumberFormat="1" applyFont="1" applyFill="1" applyBorder="1" applyProtection="1">
      <protection locked="0"/>
    </xf>
    <xf numFmtId="1" fontId="9" fillId="11" borderId="11" xfId="0" applyNumberFormat="1" applyFont="1" applyFill="1" applyBorder="1" applyProtection="1">
      <protection locked="0"/>
    </xf>
    <xf numFmtId="0" fontId="22" fillId="0" borderId="18" xfId="0" applyFont="1" applyBorder="1" applyAlignment="1" applyProtection="1">
      <alignment horizontal="center"/>
      <protection locked="0"/>
    </xf>
    <xf numFmtId="0" fontId="22" fillId="13" borderId="13" xfId="0" applyFont="1" applyFill="1" applyBorder="1" applyAlignment="1" applyProtection="1">
      <alignment horizontal="left"/>
    </xf>
    <xf numFmtId="0" fontId="22" fillId="0" borderId="13" xfId="0" applyFont="1" applyBorder="1" applyAlignment="1" applyProtection="1">
      <alignment horizontal="left"/>
    </xf>
    <xf numFmtId="0" fontId="22" fillId="0" borderId="14" xfId="0" applyFont="1" applyBorder="1" applyAlignment="1" applyProtection="1">
      <alignment horizontal="left"/>
      <protection locked="0"/>
    </xf>
    <xf numFmtId="0" fontId="22" fillId="3" borderId="15" xfId="0" applyFont="1" applyFill="1" applyBorder="1" applyAlignment="1" applyProtection="1">
      <alignment horizontal="left"/>
    </xf>
    <xf numFmtId="0" fontId="22" fillId="3" borderId="0" xfId="0" applyFont="1" applyFill="1" applyBorder="1" applyAlignment="1" applyProtection="1">
      <alignment horizontal="left"/>
    </xf>
    <xf numFmtId="0" fontId="22" fillId="13" borderId="0" xfId="0" applyFont="1" applyFill="1" applyBorder="1" applyAlignment="1" applyProtection="1">
      <alignment horizontal="left"/>
    </xf>
    <xf numFmtId="0" fontId="17" fillId="5" borderId="13" xfId="0" applyFont="1" applyFill="1" applyBorder="1" applyAlignment="1">
      <alignment horizontal="right"/>
    </xf>
    <xf numFmtId="7" fontId="22" fillId="6" borderId="8" xfId="1" applyNumberFormat="1" applyFont="1" applyFill="1" applyBorder="1" applyProtection="1"/>
    <xf numFmtId="7" fontId="22" fillId="8" borderId="8" xfId="1" applyNumberFormat="1" applyFont="1" applyFill="1" applyBorder="1" applyProtection="1"/>
    <xf numFmtId="0" fontId="22" fillId="0" borderId="31" xfId="0" applyFont="1" applyBorder="1" applyAlignment="1" applyProtection="1">
      <alignment horizontal="center"/>
    </xf>
    <xf numFmtId="0" fontId="15" fillId="0" borderId="31" xfId="0" applyFont="1" applyBorder="1" applyProtection="1"/>
    <xf numFmtId="0" fontId="15" fillId="0" borderId="32" xfId="0" applyFont="1" applyBorder="1" applyProtection="1">
      <protection locked="0"/>
    </xf>
    <xf numFmtId="1" fontId="25" fillId="13" borderId="32" xfId="0" applyNumberFormat="1" applyFont="1" applyFill="1" applyBorder="1" applyProtection="1">
      <protection locked="0"/>
    </xf>
    <xf numFmtId="0" fontId="15" fillId="0" borderId="33" xfId="0" applyFont="1" applyBorder="1" applyProtection="1"/>
    <xf numFmtId="1" fontId="9" fillId="13" borderId="26" xfId="0" applyNumberFormat="1" applyFont="1" applyFill="1" applyBorder="1" applyProtection="1">
      <protection locked="0"/>
    </xf>
    <xf numFmtId="0" fontId="25" fillId="0" borderId="34" xfId="0" applyFont="1" applyFill="1" applyBorder="1" applyAlignment="1" applyProtection="1">
      <alignment vertical="center"/>
    </xf>
    <xf numFmtId="0" fontId="26" fillId="3" borderId="35" xfId="0" applyFont="1" applyFill="1" applyBorder="1" applyAlignment="1" applyProtection="1">
      <alignment horizontal="center" vertical="center"/>
    </xf>
    <xf numFmtId="0" fontId="15" fillId="0" borderId="37" xfId="0" applyFont="1" applyBorder="1" applyProtection="1"/>
    <xf numFmtId="7" fontId="22" fillId="16" borderId="8" xfId="1" applyNumberFormat="1" applyFont="1" applyFill="1" applyBorder="1" applyProtection="1"/>
    <xf numFmtId="0" fontId="22" fillId="10" borderId="6" xfId="0" applyFont="1" applyFill="1" applyBorder="1" applyAlignment="1">
      <alignment vertical="center"/>
    </xf>
    <xf numFmtId="0" fontId="22" fillId="10" borderId="10" xfId="0" applyFont="1" applyFill="1" applyBorder="1" applyAlignment="1">
      <alignment vertical="center"/>
    </xf>
    <xf numFmtId="0" fontId="22" fillId="0" borderId="17" xfId="0" applyFont="1" applyBorder="1"/>
    <xf numFmtId="0" fontId="23" fillId="0" borderId="17" xfId="0" applyFont="1" applyBorder="1"/>
    <xf numFmtId="0" fontId="23" fillId="0" borderId="18" xfId="0" applyFont="1" applyBorder="1"/>
    <xf numFmtId="0" fontId="22" fillId="0" borderId="15" xfId="0" applyFont="1" applyBorder="1"/>
    <xf numFmtId="0" fontId="22" fillId="0" borderId="0" xfId="0" applyFont="1" applyBorder="1"/>
    <xf numFmtId="0" fontId="23" fillId="0" borderId="0" xfId="0" applyFont="1" applyBorder="1"/>
    <xf numFmtId="0" fontId="23" fillId="0" borderId="16" xfId="0" applyFont="1" applyBorder="1"/>
    <xf numFmtId="0" fontId="22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2" fillId="3" borderId="0" xfId="0" applyFont="1" applyFill="1" applyBorder="1" applyAlignment="1" applyProtection="1">
      <alignment vertical="center"/>
      <protection locked="0"/>
    </xf>
    <xf numFmtId="0" fontId="22" fillId="3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wrapText="1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22" fillId="0" borderId="15" xfId="0" applyFont="1" applyBorder="1" applyAlignment="1">
      <alignment horizontal="justify" vertical="center"/>
    </xf>
    <xf numFmtId="0" fontId="22" fillId="0" borderId="0" xfId="0" applyFont="1" applyBorder="1" applyAlignment="1"/>
    <xf numFmtId="0" fontId="27" fillId="0" borderId="9" xfId="0" applyFont="1" applyBorder="1" applyAlignment="1" applyProtection="1">
      <alignment horizontal="left"/>
    </xf>
    <xf numFmtId="0" fontId="22" fillId="13" borderId="17" xfId="0" applyFont="1" applyFill="1" applyBorder="1" applyAlignment="1" applyProtection="1">
      <alignment horizontal="center"/>
    </xf>
    <xf numFmtId="0" fontId="22" fillId="0" borderId="17" xfId="0" applyFont="1" applyBorder="1" applyAlignment="1" applyProtection="1">
      <alignment horizontal="center"/>
    </xf>
    <xf numFmtId="0" fontId="22" fillId="13" borderId="16" xfId="0" applyFont="1" applyFill="1" applyBorder="1" applyAlignment="1" applyProtection="1">
      <alignment horizontal="left"/>
    </xf>
    <xf numFmtId="0" fontId="22" fillId="0" borderId="9" xfId="0" applyFont="1" applyBorder="1" applyAlignment="1" applyProtection="1">
      <alignment horizontal="left"/>
    </xf>
    <xf numFmtId="0" fontId="22" fillId="0" borderId="15" xfId="0" applyFont="1" applyBorder="1" applyAlignment="1" applyProtection="1">
      <alignment horizontal="left"/>
    </xf>
    <xf numFmtId="0" fontId="22" fillId="0" borderId="12" xfId="0" applyFont="1" applyBorder="1" applyAlignment="1" applyProtection="1">
      <alignment horizontal="left"/>
    </xf>
    <xf numFmtId="0" fontId="23" fillId="0" borderId="15" xfId="0" applyFont="1" applyBorder="1" applyProtection="1">
      <protection locked="0"/>
    </xf>
    <xf numFmtId="0" fontId="23" fillId="0" borderId="12" xfId="0" applyFont="1" applyBorder="1" applyProtection="1">
      <protection locked="0"/>
    </xf>
    <xf numFmtId="41" fontId="20" fillId="11" borderId="22" xfId="1" applyNumberFormat="1" applyFont="1" applyFill="1" applyBorder="1" applyProtection="1">
      <protection hidden="1"/>
    </xf>
    <xf numFmtId="41" fontId="20" fillId="4" borderId="22" xfId="1" applyNumberFormat="1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8" fillId="0" borderId="24" xfId="0" applyFont="1" applyBorder="1" applyAlignment="1" applyProtection="1">
      <alignment horizontal="left" indent="2"/>
      <protection locked="0"/>
    </xf>
    <xf numFmtId="0" fontId="15" fillId="0" borderId="24" xfId="0" applyFont="1" applyBorder="1" applyAlignment="1" applyProtection="1">
      <alignment horizontal="left" indent="2"/>
      <protection locked="0"/>
    </xf>
    <xf numFmtId="0" fontId="7" fillId="0" borderId="24" xfId="0" applyFont="1" applyBorder="1" applyAlignment="1" applyProtection="1">
      <alignment horizontal="left" indent="2"/>
      <protection locked="0"/>
    </xf>
    <xf numFmtId="0" fontId="15" fillId="0" borderId="24" xfId="0" applyFont="1" applyBorder="1" applyAlignment="1" applyProtection="1">
      <alignment horizontal="justify"/>
      <protection locked="0"/>
    </xf>
    <xf numFmtId="0" fontId="27" fillId="0" borderId="0" xfId="0" applyFont="1" applyBorder="1" applyAlignment="1" applyProtection="1">
      <alignment horizontal="justify"/>
      <protection locked="0"/>
    </xf>
    <xf numFmtId="0" fontId="22" fillId="0" borderId="24" xfId="0" applyFont="1" applyBorder="1" applyAlignment="1" applyProtection="1">
      <alignment horizontal="left" indent="3"/>
      <protection locked="0"/>
    </xf>
    <xf numFmtId="0" fontId="15" fillId="0" borderId="24" xfId="0" applyFont="1" applyBorder="1" applyAlignment="1" applyProtection="1">
      <alignment horizontal="left" indent="3"/>
      <protection locked="0"/>
    </xf>
    <xf numFmtId="0" fontId="15" fillId="0" borderId="0" xfId="0" applyFont="1" applyBorder="1" applyAlignment="1" applyProtection="1">
      <alignment horizontal="justify"/>
      <protection locked="0"/>
    </xf>
    <xf numFmtId="0" fontId="15" fillId="14" borderId="16" xfId="0" applyFont="1" applyFill="1" applyBorder="1" applyAlignment="1" applyProtection="1">
      <alignment horizontal="center"/>
    </xf>
    <xf numFmtId="0" fontId="20" fillId="0" borderId="0" xfId="0" applyFont="1" applyBorder="1" applyProtection="1">
      <protection locked="0"/>
    </xf>
    <xf numFmtId="41" fontId="20" fillId="4" borderId="11" xfId="1" applyNumberFormat="1" applyFont="1" applyFill="1" applyBorder="1" applyProtection="1">
      <protection locked="0"/>
    </xf>
    <xf numFmtId="41" fontId="22" fillId="6" borderId="8" xfId="1" applyNumberFormat="1" applyFont="1" applyFill="1" applyBorder="1" applyProtection="1"/>
    <xf numFmtId="7" fontId="22" fillId="5" borderId="8" xfId="1" applyNumberFormat="1" applyFont="1" applyFill="1" applyBorder="1" applyProtection="1"/>
    <xf numFmtId="0" fontId="22" fillId="10" borderId="15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center"/>
    </xf>
    <xf numFmtId="0" fontId="22" fillId="10" borderId="16" xfId="0" applyFont="1" applyFill="1" applyBorder="1" applyAlignment="1">
      <alignment horizontal="center" vertical="center"/>
    </xf>
    <xf numFmtId="0" fontId="27" fillId="17" borderId="15" xfId="0" applyFont="1" applyFill="1" applyBorder="1" applyAlignment="1">
      <alignment horizontal="center" vertical="center"/>
    </xf>
    <xf numFmtId="0" fontId="27" fillId="17" borderId="0" xfId="0" applyFont="1" applyFill="1" applyBorder="1" applyAlignment="1">
      <alignment horizontal="center" vertical="center"/>
    </xf>
    <xf numFmtId="0" fontId="27" fillId="17" borderId="16" xfId="0" applyFont="1" applyFill="1" applyBorder="1" applyAlignment="1">
      <alignment horizontal="center" vertical="center"/>
    </xf>
    <xf numFmtId="0" fontId="27" fillId="17" borderId="12" xfId="0" applyFont="1" applyFill="1" applyBorder="1" applyAlignment="1">
      <alignment horizontal="center" vertical="center"/>
    </xf>
    <xf numFmtId="0" fontId="27" fillId="17" borderId="13" xfId="0" applyFont="1" applyFill="1" applyBorder="1" applyAlignment="1">
      <alignment horizontal="center" vertical="center"/>
    </xf>
    <xf numFmtId="0" fontId="27" fillId="17" borderId="1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left"/>
    </xf>
    <xf numFmtId="0" fontId="22" fillId="0" borderId="15" xfId="0" applyFont="1" applyBorder="1" applyAlignment="1">
      <alignment horizontal="left" vertical="center" wrapText="1"/>
    </xf>
    <xf numFmtId="0" fontId="22" fillId="3" borderId="15" xfId="0" applyFont="1" applyFill="1" applyBorder="1" applyAlignment="1" applyProtection="1">
      <alignment horizontal="left"/>
    </xf>
    <xf numFmtId="0" fontId="22" fillId="3" borderId="0" xfId="0" applyFont="1" applyFill="1" applyBorder="1" applyAlignment="1" applyProtection="1">
      <alignment horizontal="left"/>
    </xf>
    <xf numFmtId="0" fontId="22" fillId="3" borderId="36" xfId="0" applyFont="1" applyFill="1" applyBorder="1" applyAlignment="1" applyProtection="1">
      <alignment horizontal="left"/>
    </xf>
    <xf numFmtId="0" fontId="22" fillId="3" borderId="33" xfId="0" applyFont="1" applyFill="1" applyBorder="1" applyAlignment="1" applyProtection="1">
      <alignment horizontal="left"/>
    </xf>
    <xf numFmtId="0" fontId="26" fillId="0" borderId="0" xfId="0" applyFont="1" applyBorder="1" applyAlignment="1" applyProtection="1">
      <alignment horizontal="center" vertical="top" wrapText="1"/>
    </xf>
    <xf numFmtId="0" fontId="20" fillId="0" borderId="29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28" xfId="0" applyFont="1" applyFill="1" applyBorder="1" applyAlignment="1" applyProtection="1">
      <alignment horizontal="center" vertical="center"/>
    </xf>
    <xf numFmtId="0" fontId="15" fillId="11" borderId="6" xfId="0" applyFont="1" applyFill="1" applyBorder="1" applyAlignment="1" applyProtection="1">
      <alignment horizontal="center" vertical="center"/>
    </xf>
    <xf numFmtId="0" fontId="15" fillId="11" borderId="7" xfId="0" applyFont="1" applyFill="1" applyBorder="1" applyAlignment="1" applyProtection="1">
      <alignment horizontal="center" vertical="center"/>
    </xf>
    <xf numFmtId="0" fontId="15" fillId="11" borderId="10" xfId="0" applyFont="1" applyFill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right"/>
      <protection locked="0"/>
    </xf>
    <xf numFmtId="0" fontId="17" fillId="5" borderId="17" xfId="0" applyFont="1" applyFill="1" applyBorder="1" applyAlignment="1" applyProtection="1">
      <alignment horizontal="right"/>
      <protection locked="0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16" borderId="9" xfId="0" applyFont="1" applyFill="1" applyBorder="1" applyAlignment="1">
      <alignment horizontal="center"/>
    </xf>
    <xf numFmtId="0" fontId="17" fillId="16" borderId="18" xfId="0" applyFont="1" applyFill="1" applyBorder="1" applyAlignment="1">
      <alignment horizontal="center"/>
    </xf>
    <xf numFmtId="7" fontId="22" fillId="9" borderId="8" xfId="1" applyNumberFormat="1" applyFont="1" applyFill="1" applyBorder="1" applyProtection="1"/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10</xdr:col>
      <xdr:colOff>285750</xdr:colOff>
      <xdr:row>4</xdr:row>
      <xdr:rowOff>9525</xdr:rowOff>
    </xdr:to>
    <xdr:pic>
      <xdr:nvPicPr>
        <xdr:cNvPr id="316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981075"/>
          <a:ext cx="21145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30"/>
  <sheetViews>
    <sheetView topLeftCell="A17" zoomScale="118" zoomScaleNormal="118" workbookViewId="0">
      <selection activeCell="D3" sqref="D3:D30"/>
    </sheetView>
  </sheetViews>
  <sheetFormatPr defaultRowHeight="15" x14ac:dyDescent="0.25"/>
  <cols>
    <col min="1" max="1" width="65.28515625" customWidth="1"/>
    <col min="2" max="2" width="7.5703125" bestFit="1" customWidth="1"/>
    <col min="3" max="3" width="40.140625" bestFit="1" customWidth="1"/>
    <col min="4" max="4" width="8.85546875" bestFit="1" customWidth="1"/>
    <col min="5" max="5" width="21.140625" customWidth="1"/>
    <col min="6" max="6" width="14.28515625" customWidth="1"/>
  </cols>
  <sheetData>
    <row r="2" spans="1:6" ht="30" x14ac:dyDescent="0.25">
      <c r="A2" s="2" t="s">
        <v>58</v>
      </c>
      <c r="B2" s="3" t="s">
        <v>59</v>
      </c>
      <c r="C2" s="4" t="s">
        <v>60</v>
      </c>
      <c r="D2" s="5" t="s">
        <v>61</v>
      </c>
      <c r="E2" s="6" t="s">
        <v>77</v>
      </c>
      <c r="F2" s="5" t="s">
        <v>7</v>
      </c>
    </row>
    <row r="3" spans="1:6" x14ac:dyDescent="0.25">
      <c r="A3" t="s">
        <v>76</v>
      </c>
      <c r="B3" s="7" t="s">
        <v>62</v>
      </c>
      <c r="C3" s="8" t="s">
        <v>63</v>
      </c>
      <c r="D3">
        <v>170</v>
      </c>
      <c r="F3">
        <f>D3*E3</f>
        <v>0</v>
      </c>
    </row>
    <row r="4" spans="1:6" x14ac:dyDescent="0.25">
      <c r="A4" t="s">
        <v>50</v>
      </c>
      <c r="B4" s="7" t="s">
        <v>62</v>
      </c>
      <c r="C4" s="8" t="s">
        <v>63</v>
      </c>
      <c r="D4">
        <v>819</v>
      </c>
      <c r="F4">
        <f t="shared" ref="F4:F29" si="0">D4*E4</f>
        <v>0</v>
      </c>
    </row>
    <row r="5" spans="1:6" x14ac:dyDescent="0.25">
      <c r="A5" t="s">
        <v>38</v>
      </c>
      <c r="B5" s="7" t="s">
        <v>62</v>
      </c>
      <c r="C5" s="8" t="s">
        <v>63</v>
      </c>
      <c r="D5">
        <v>819</v>
      </c>
      <c r="F5">
        <f t="shared" si="0"/>
        <v>0</v>
      </c>
    </row>
    <row r="6" spans="1:6" x14ac:dyDescent="0.25">
      <c r="A6" t="s">
        <v>43</v>
      </c>
      <c r="B6" s="7" t="s">
        <v>62</v>
      </c>
      <c r="C6" s="8" t="s">
        <v>63</v>
      </c>
      <c r="D6">
        <v>840</v>
      </c>
      <c r="F6">
        <f t="shared" si="0"/>
        <v>0</v>
      </c>
    </row>
    <row r="7" spans="1:6" x14ac:dyDescent="0.25">
      <c r="A7" t="s">
        <v>39</v>
      </c>
      <c r="B7" s="7" t="s">
        <v>62</v>
      </c>
      <c r="C7" s="8" t="s">
        <v>63</v>
      </c>
      <c r="D7">
        <v>435</v>
      </c>
      <c r="F7">
        <f t="shared" si="0"/>
        <v>0</v>
      </c>
    </row>
    <row r="8" spans="1:6" x14ac:dyDescent="0.25">
      <c r="A8" t="s">
        <v>40</v>
      </c>
      <c r="B8" s="7" t="s">
        <v>62</v>
      </c>
      <c r="C8" s="8" t="s">
        <v>63</v>
      </c>
      <c r="D8">
        <v>640</v>
      </c>
      <c r="F8">
        <f t="shared" si="0"/>
        <v>0</v>
      </c>
    </row>
    <row r="9" spans="1:6" x14ac:dyDescent="0.25">
      <c r="A9" t="s">
        <v>64</v>
      </c>
      <c r="B9" s="7" t="s">
        <v>62</v>
      </c>
      <c r="C9" s="8" t="s">
        <v>63</v>
      </c>
      <c r="D9">
        <v>544</v>
      </c>
      <c r="F9">
        <f t="shared" si="0"/>
        <v>0</v>
      </c>
    </row>
    <row r="10" spans="1:6" x14ac:dyDescent="0.25">
      <c r="A10" t="s">
        <v>65</v>
      </c>
      <c r="B10" s="7" t="s">
        <v>62</v>
      </c>
      <c r="C10" s="8" t="s">
        <v>63</v>
      </c>
      <c r="D10">
        <v>819</v>
      </c>
      <c r="F10">
        <f t="shared" si="0"/>
        <v>0</v>
      </c>
    </row>
    <row r="11" spans="1:6" x14ac:dyDescent="0.25">
      <c r="A11" t="s">
        <v>66</v>
      </c>
      <c r="B11" s="7" t="s">
        <v>62</v>
      </c>
      <c r="C11" s="8" t="s">
        <v>63</v>
      </c>
      <c r="D11">
        <v>819</v>
      </c>
      <c r="F11">
        <f t="shared" si="0"/>
        <v>0</v>
      </c>
    </row>
    <row r="12" spans="1:6" x14ac:dyDescent="0.25">
      <c r="A12" t="s">
        <v>44</v>
      </c>
      <c r="B12" s="7" t="s">
        <v>62</v>
      </c>
      <c r="C12" s="8" t="s">
        <v>63</v>
      </c>
      <c r="D12">
        <v>840</v>
      </c>
      <c r="F12">
        <f t="shared" si="0"/>
        <v>0</v>
      </c>
    </row>
    <row r="13" spans="1:6" x14ac:dyDescent="0.25">
      <c r="A13" t="s">
        <v>45</v>
      </c>
      <c r="B13" s="7" t="s">
        <v>62</v>
      </c>
      <c r="C13" s="8" t="s">
        <v>63</v>
      </c>
      <c r="D13">
        <v>436</v>
      </c>
      <c r="F13">
        <f t="shared" si="0"/>
        <v>0</v>
      </c>
    </row>
    <row r="14" spans="1:6" x14ac:dyDescent="0.25">
      <c r="A14" t="s">
        <v>46</v>
      </c>
      <c r="B14" s="7" t="s">
        <v>62</v>
      </c>
      <c r="C14" s="8" t="s">
        <v>63</v>
      </c>
      <c r="D14">
        <v>650</v>
      </c>
      <c r="F14">
        <f t="shared" si="0"/>
        <v>0</v>
      </c>
    </row>
    <row r="15" spans="1:6" x14ac:dyDescent="0.25">
      <c r="A15" t="s">
        <v>67</v>
      </c>
      <c r="B15" s="7" t="s">
        <v>62</v>
      </c>
      <c r="C15" s="8" t="s">
        <v>63</v>
      </c>
      <c r="D15">
        <v>544</v>
      </c>
      <c r="F15">
        <f t="shared" si="0"/>
        <v>0</v>
      </c>
    </row>
    <row r="16" spans="1:6" x14ac:dyDescent="0.25">
      <c r="A16" t="s">
        <v>68</v>
      </c>
      <c r="B16" s="7" t="s">
        <v>62</v>
      </c>
      <c r="C16" s="8" t="s">
        <v>63</v>
      </c>
      <c r="D16">
        <v>819</v>
      </c>
      <c r="F16">
        <f t="shared" si="0"/>
        <v>0</v>
      </c>
    </row>
    <row r="17" spans="1:6" x14ac:dyDescent="0.25">
      <c r="A17" t="s">
        <v>37</v>
      </c>
      <c r="B17" s="7" t="s">
        <v>62</v>
      </c>
      <c r="C17" s="8" t="s">
        <v>63</v>
      </c>
      <c r="D17">
        <v>819</v>
      </c>
      <c r="F17">
        <f t="shared" si="0"/>
        <v>0</v>
      </c>
    </row>
    <row r="18" spans="1:6" x14ac:dyDescent="0.25">
      <c r="A18" t="s">
        <v>69</v>
      </c>
      <c r="B18" s="7" t="s">
        <v>62</v>
      </c>
      <c r="C18" s="8" t="s">
        <v>63</v>
      </c>
      <c r="D18">
        <v>840</v>
      </c>
      <c r="F18">
        <f t="shared" si="0"/>
        <v>0</v>
      </c>
    </row>
    <row r="19" spans="1:6" x14ac:dyDescent="0.25">
      <c r="A19" t="s">
        <v>42</v>
      </c>
      <c r="B19" s="7" t="s">
        <v>62</v>
      </c>
      <c r="C19" s="8" t="s">
        <v>63</v>
      </c>
      <c r="D19">
        <v>819</v>
      </c>
      <c r="F19">
        <f t="shared" si="0"/>
        <v>0</v>
      </c>
    </row>
    <row r="20" spans="1:6" x14ac:dyDescent="0.25">
      <c r="A20" t="s">
        <v>35</v>
      </c>
      <c r="B20" s="7" t="s">
        <v>62</v>
      </c>
      <c r="C20" s="8" t="s">
        <v>63</v>
      </c>
      <c r="D20">
        <v>840</v>
      </c>
      <c r="F20">
        <f t="shared" si="0"/>
        <v>0</v>
      </c>
    </row>
    <row r="21" spans="1:6" x14ac:dyDescent="0.25">
      <c r="A21" t="s">
        <v>47</v>
      </c>
      <c r="B21" s="7" t="s">
        <v>62</v>
      </c>
      <c r="C21" s="8" t="s">
        <v>63</v>
      </c>
      <c r="D21">
        <v>819</v>
      </c>
      <c r="F21">
        <f t="shared" si="0"/>
        <v>0</v>
      </c>
    </row>
    <row r="22" spans="1:6" x14ac:dyDescent="0.25">
      <c r="A22" t="s">
        <v>70</v>
      </c>
      <c r="B22" s="7" t="s">
        <v>62</v>
      </c>
      <c r="C22" s="8" t="s">
        <v>63</v>
      </c>
      <c r="D22">
        <v>840</v>
      </c>
      <c r="F22">
        <f t="shared" si="0"/>
        <v>0</v>
      </c>
    </row>
    <row r="23" spans="1:6" x14ac:dyDescent="0.25">
      <c r="A23" t="s">
        <v>49</v>
      </c>
      <c r="B23" s="7" t="s">
        <v>62</v>
      </c>
      <c r="C23" s="8" t="s">
        <v>63</v>
      </c>
      <c r="D23">
        <v>240</v>
      </c>
      <c r="F23">
        <f t="shared" si="0"/>
        <v>0</v>
      </c>
    </row>
    <row r="24" spans="1:6" x14ac:dyDescent="0.25">
      <c r="A24" t="s">
        <v>41</v>
      </c>
      <c r="B24" s="7" t="s">
        <v>62</v>
      </c>
      <c r="C24" s="8" t="s">
        <v>63</v>
      </c>
      <c r="D24">
        <v>840</v>
      </c>
      <c r="F24">
        <f t="shared" si="0"/>
        <v>0</v>
      </c>
    </row>
    <row r="25" spans="1:6" x14ac:dyDescent="0.25">
      <c r="A25" t="s">
        <v>71</v>
      </c>
      <c r="B25" s="7" t="s">
        <v>62</v>
      </c>
      <c r="C25" s="8" t="s">
        <v>63</v>
      </c>
      <c r="D25">
        <v>95</v>
      </c>
      <c r="F25">
        <f t="shared" si="0"/>
        <v>0</v>
      </c>
    </row>
    <row r="26" spans="1:6" x14ac:dyDescent="0.25">
      <c r="A26" t="s">
        <v>72</v>
      </c>
      <c r="B26" s="7" t="s">
        <v>62</v>
      </c>
      <c r="C26" s="8" t="s">
        <v>63</v>
      </c>
      <c r="D26">
        <v>103</v>
      </c>
      <c r="F26">
        <f t="shared" si="0"/>
        <v>0</v>
      </c>
    </row>
    <row r="27" spans="1:6" x14ac:dyDescent="0.25">
      <c r="A27" t="s">
        <v>73</v>
      </c>
      <c r="B27" s="7"/>
      <c r="C27" s="8"/>
    </row>
    <row r="28" spans="1:6" x14ac:dyDescent="0.25">
      <c r="A28" t="s">
        <v>74</v>
      </c>
      <c r="B28" s="7" t="s">
        <v>62</v>
      </c>
      <c r="C28" s="8" t="s">
        <v>63</v>
      </c>
      <c r="D28">
        <v>153</v>
      </c>
      <c r="F28">
        <f t="shared" si="0"/>
        <v>0</v>
      </c>
    </row>
    <row r="29" spans="1:6" x14ac:dyDescent="0.25">
      <c r="A29" t="s">
        <v>75</v>
      </c>
      <c r="B29" s="7" t="s">
        <v>62</v>
      </c>
      <c r="C29" s="8" t="s">
        <v>63</v>
      </c>
      <c r="D29">
        <v>77.5</v>
      </c>
      <c r="F29">
        <f t="shared" si="0"/>
        <v>0</v>
      </c>
    </row>
    <row r="30" spans="1:6" x14ac:dyDescent="0.25">
      <c r="A30" t="s">
        <v>78</v>
      </c>
      <c r="B30" s="7" t="s">
        <v>62</v>
      </c>
      <c r="C30" s="8" t="s">
        <v>63</v>
      </c>
      <c r="F3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37"/>
  <sheetViews>
    <sheetView showGridLines="0" tabSelected="1" zoomScale="90" zoomScaleNormal="90" workbookViewId="0">
      <selection activeCell="T21" sqref="T21"/>
    </sheetView>
  </sheetViews>
  <sheetFormatPr defaultRowHeight="18.75" x14ac:dyDescent="0.3"/>
  <cols>
    <col min="1" max="1" width="17.42578125" style="39" customWidth="1"/>
    <col min="2" max="3" width="9.140625" style="39"/>
    <col min="4" max="4" width="12.85546875" style="39" customWidth="1"/>
    <col min="5" max="16384" width="9.140625" style="39"/>
  </cols>
  <sheetData>
    <row r="1" spans="1:13" ht="19.5" thickBot="1" x14ac:dyDescent="0.35">
      <c r="A1" s="182" t="s">
        <v>122</v>
      </c>
      <c r="B1" s="183"/>
      <c r="C1" s="184"/>
      <c r="D1" s="184"/>
      <c r="E1" s="184"/>
      <c r="F1" s="184"/>
      <c r="G1" s="184"/>
      <c r="H1" s="184"/>
      <c r="I1" s="184"/>
      <c r="J1" s="184"/>
      <c r="K1" s="184"/>
      <c r="L1" s="185"/>
      <c r="M1" s="186"/>
    </row>
    <row r="2" spans="1:13" x14ac:dyDescent="0.3">
      <c r="A2" s="241" t="s">
        <v>116</v>
      </c>
      <c r="B2" s="242"/>
      <c r="C2" s="242"/>
      <c r="D2" s="242"/>
      <c r="E2" s="188"/>
      <c r="F2" s="188"/>
      <c r="G2" s="188"/>
      <c r="H2" s="188"/>
      <c r="I2" s="188"/>
      <c r="J2" s="188"/>
      <c r="K2" s="188"/>
      <c r="L2" s="189"/>
      <c r="M2" s="190"/>
    </row>
    <row r="3" spans="1:13" x14ac:dyDescent="0.3">
      <c r="A3" s="191"/>
      <c r="B3" s="192"/>
      <c r="C3" s="192"/>
      <c r="D3" s="192"/>
      <c r="E3" s="188"/>
      <c r="F3" s="188"/>
      <c r="G3" s="188"/>
      <c r="H3" s="188"/>
      <c r="I3" s="188"/>
      <c r="J3" s="188"/>
      <c r="K3" s="188"/>
      <c r="L3" s="189"/>
      <c r="M3" s="190"/>
    </row>
    <row r="4" spans="1:13" x14ac:dyDescent="0.3">
      <c r="A4" s="193" t="s">
        <v>123</v>
      </c>
      <c r="B4" s="204" t="s">
        <v>146</v>
      </c>
      <c r="C4" s="204"/>
      <c r="D4" s="188"/>
      <c r="E4" s="188"/>
      <c r="F4" s="188"/>
      <c r="G4" s="188"/>
      <c r="H4" s="188"/>
      <c r="I4" s="188"/>
      <c r="J4" s="188"/>
      <c r="K4" s="188"/>
      <c r="L4" s="189"/>
      <c r="M4" s="190"/>
    </row>
    <row r="5" spans="1:13" ht="12.75" customHeight="1" x14ac:dyDescent="0.3">
      <c r="A5" s="193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9"/>
      <c r="M5" s="190"/>
    </row>
    <row r="6" spans="1:13" x14ac:dyDescent="0.3">
      <c r="A6" s="193" t="s">
        <v>124</v>
      </c>
      <c r="B6" s="204" t="s">
        <v>147</v>
      </c>
      <c r="C6" s="204"/>
      <c r="D6" s="188"/>
      <c r="E6" s="188"/>
      <c r="F6" s="188"/>
      <c r="G6" s="188"/>
      <c r="H6" s="188"/>
      <c r="I6" s="188"/>
      <c r="J6" s="188"/>
      <c r="K6" s="188"/>
      <c r="L6" s="189"/>
      <c r="M6" s="190"/>
    </row>
    <row r="7" spans="1:13" ht="9.75" customHeight="1" x14ac:dyDescent="0.3">
      <c r="A7" s="193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9"/>
      <c r="M7" s="190"/>
    </row>
    <row r="8" spans="1:13" x14ac:dyDescent="0.3">
      <c r="A8" s="193" t="s">
        <v>133</v>
      </c>
      <c r="B8" s="239" t="s">
        <v>134</v>
      </c>
      <c r="C8" s="239"/>
      <c r="D8" s="239"/>
      <c r="E8" s="239"/>
      <c r="F8" s="194" t="s">
        <v>296</v>
      </c>
      <c r="G8" s="195"/>
      <c r="H8" s="195"/>
      <c r="I8" s="195"/>
      <c r="J8" s="196"/>
      <c r="K8" s="196"/>
      <c r="L8" s="196"/>
      <c r="M8" s="197"/>
    </row>
    <row r="9" spans="1:13" ht="9.75" customHeight="1" x14ac:dyDescent="0.3">
      <c r="A9" s="193"/>
      <c r="B9" s="202"/>
      <c r="C9" s="202"/>
      <c r="D9" s="202"/>
      <c r="E9" s="202"/>
      <c r="F9" s="196"/>
      <c r="G9" s="196"/>
      <c r="H9" s="196"/>
      <c r="I9" s="196"/>
      <c r="J9" s="196"/>
      <c r="K9" s="196"/>
      <c r="L9" s="196"/>
      <c r="M9" s="197"/>
    </row>
    <row r="10" spans="1:13" x14ac:dyDescent="0.3">
      <c r="A10" s="193" t="s">
        <v>140</v>
      </c>
      <c r="B10" s="239" t="s">
        <v>125</v>
      </c>
      <c r="C10" s="239"/>
      <c r="D10" s="239"/>
      <c r="E10" s="239"/>
      <c r="F10" s="194" t="s">
        <v>297</v>
      </c>
      <c r="G10" s="195"/>
      <c r="H10" s="196"/>
      <c r="I10" s="196"/>
      <c r="J10" s="196"/>
      <c r="K10" s="196"/>
      <c r="L10" s="196"/>
      <c r="M10" s="197"/>
    </row>
    <row r="11" spans="1:13" ht="11.25" customHeight="1" x14ac:dyDescent="0.3">
      <c r="A11" s="193"/>
      <c r="B11" s="198"/>
      <c r="C11" s="198"/>
      <c r="D11" s="198"/>
      <c r="E11" s="198"/>
      <c r="F11" s="188"/>
      <c r="G11" s="188"/>
      <c r="H11" s="188"/>
      <c r="I11" s="188"/>
      <c r="J11" s="188"/>
      <c r="K11" s="188"/>
      <c r="L11" s="189"/>
      <c r="M11" s="190"/>
    </row>
    <row r="12" spans="1:13" x14ac:dyDescent="0.3">
      <c r="A12" s="193" t="s">
        <v>141</v>
      </c>
      <c r="B12" s="239" t="s">
        <v>111</v>
      </c>
      <c r="C12" s="239"/>
      <c r="D12" s="239"/>
      <c r="E12" s="239"/>
      <c r="F12" s="194" t="s">
        <v>298</v>
      </c>
      <c r="G12" s="195"/>
      <c r="H12" s="188"/>
      <c r="I12" s="188"/>
      <c r="J12" s="188"/>
      <c r="K12" s="188"/>
      <c r="L12" s="189"/>
      <c r="M12" s="190"/>
    </row>
    <row r="13" spans="1:13" ht="12" customHeight="1" x14ac:dyDescent="0.3">
      <c r="A13" s="193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9"/>
      <c r="M13" s="190"/>
    </row>
    <row r="14" spans="1:13" x14ac:dyDescent="0.3">
      <c r="A14" s="193" t="s">
        <v>142</v>
      </c>
      <c r="B14" s="244" t="s">
        <v>135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190"/>
    </row>
    <row r="15" spans="1:13" ht="56.25" customHeight="1" x14ac:dyDescent="0.3">
      <c r="A15" s="193" t="s">
        <v>143</v>
      </c>
      <c r="B15" s="243" t="s">
        <v>137</v>
      </c>
      <c r="C15" s="243"/>
      <c r="D15" s="243"/>
      <c r="E15" s="243"/>
      <c r="F15" s="243"/>
      <c r="G15" s="243"/>
      <c r="H15" s="243"/>
      <c r="I15" s="243"/>
      <c r="J15" s="243"/>
      <c r="K15" s="243"/>
      <c r="L15" s="189"/>
      <c r="M15" s="190"/>
    </row>
    <row r="16" spans="1:13" ht="7.5" customHeight="1" x14ac:dyDescent="0.3">
      <c r="A16" s="193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89"/>
      <c r="M16" s="190"/>
    </row>
    <row r="17" spans="1:13" x14ac:dyDescent="0.3">
      <c r="A17" s="193" t="s">
        <v>144</v>
      </c>
      <c r="B17" s="244" t="s">
        <v>136</v>
      </c>
      <c r="C17" s="244"/>
      <c r="D17" s="244"/>
      <c r="E17" s="244"/>
      <c r="F17" s="244"/>
      <c r="G17" s="244"/>
      <c r="H17" s="244"/>
      <c r="I17" s="244"/>
      <c r="J17" s="244"/>
      <c r="K17" s="244"/>
      <c r="L17" s="189"/>
      <c r="M17" s="190"/>
    </row>
    <row r="18" spans="1:13" ht="57" customHeight="1" x14ac:dyDescent="0.3">
      <c r="A18" s="193" t="s">
        <v>145</v>
      </c>
      <c r="B18" s="243" t="s">
        <v>148</v>
      </c>
      <c r="C18" s="243"/>
      <c r="D18" s="243"/>
      <c r="E18" s="243"/>
      <c r="F18" s="243"/>
      <c r="G18" s="243"/>
      <c r="H18" s="243"/>
      <c r="I18" s="243"/>
      <c r="J18" s="243"/>
      <c r="K18" s="243"/>
      <c r="L18" s="189"/>
      <c r="M18" s="190"/>
    </row>
    <row r="19" spans="1:13" ht="9.75" customHeight="1" x14ac:dyDescent="0.3">
      <c r="A19" s="193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89"/>
      <c r="M19" s="190"/>
    </row>
    <row r="20" spans="1:13" x14ac:dyDescent="0.3">
      <c r="A20" s="241" t="s">
        <v>117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189"/>
      <c r="M20" s="190"/>
    </row>
    <row r="21" spans="1:13" ht="45" customHeight="1" x14ac:dyDescent="0.3">
      <c r="A21" s="245" t="s">
        <v>118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189"/>
      <c r="M21" s="190"/>
    </row>
    <row r="22" spans="1:13" ht="6" customHeight="1" x14ac:dyDescent="0.3">
      <c r="A22" s="200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189"/>
      <c r="M22" s="190"/>
    </row>
    <row r="23" spans="1:13" x14ac:dyDescent="0.3">
      <c r="A23" s="193" t="s">
        <v>123</v>
      </c>
      <c r="B23" s="239" t="s">
        <v>119</v>
      </c>
      <c r="C23" s="239"/>
      <c r="D23" s="239"/>
      <c r="E23" s="239"/>
      <c r="F23" s="239"/>
      <c r="G23" s="239"/>
      <c r="H23" s="239"/>
      <c r="I23" s="239"/>
      <c r="J23" s="239"/>
      <c r="K23" s="239"/>
      <c r="L23" s="189"/>
      <c r="M23" s="190"/>
    </row>
    <row r="24" spans="1:13" x14ac:dyDescent="0.3">
      <c r="A24" s="187"/>
      <c r="B24" s="188"/>
      <c r="C24" s="239" t="s">
        <v>128</v>
      </c>
      <c r="D24" s="239"/>
      <c r="E24" s="239"/>
      <c r="F24" s="188"/>
      <c r="G24" s="188"/>
      <c r="H24" s="188"/>
      <c r="I24" s="188"/>
      <c r="J24" s="188"/>
      <c r="K24" s="188"/>
      <c r="L24" s="189"/>
      <c r="M24" s="190"/>
    </row>
    <row r="25" spans="1:13" x14ac:dyDescent="0.3">
      <c r="A25" s="187"/>
      <c r="B25" s="188"/>
      <c r="C25" s="239" t="s">
        <v>126</v>
      </c>
      <c r="D25" s="239"/>
      <c r="E25" s="239"/>
      <c r="F25" s="188"/>
      <c r="G25" s="188"/>
      <c r="H25" s="188"/>
      <c r="I25" s="188"/>
      <c r="J25" s="188"/>
      <c r="K25" s="188"/>
      <c r="L25" s="189"/>
      <c r="M25" s="190"/>
    </row>
    <row r="26" spans="1:13" x14ac:dyDescent="0.3">
      <c r="A26" s="187"/>
      <c r="B26" s="188"/>
      <c r="C26" s="239" t="s">
        <v>127</v>
      </c>
      <c r="D26" s="239"/>
      <c r="E26" s="239"/>
      <c r="F26" s="188"/>
      <c r="G26" s="188"/>
      <c r="H26" s="188"/>
      <c r="I26" s="188"/>
      <c r="J26" s="188"/>
      <c r="K26" s="188"/>
      <c r="L26" s="189"/>
      <c r="M26" s="190"/>
    </row>
    <row r="27" spans="1:13" x14ac:dyDescent="0.3">
      <c r="A27" s="187"/>
      <c r="B27" s="188"/>
      <c r="C27" s="239" t="s">
        <v>56</v>
      </c>
      <c r="D27" s="239"/>
      <c r="E27" s="239"/>
      <c r="F27" s="188"/>
      <c r="G27" s="188"/>
      <c r="H27" s="188"/>
      <c r="I27" s="188"/>
      <c r="J27" s="188"/>
      <c r="K27" s="188"/>
      <c r="L27" s="189"/>
      <c r="M27" s="190"/>
    </row>
    <row r="28" spans="1:13" ht="8.25" customHeight="1" x14ac:dyDescent="0.3">
      <c r="A28" s="187"/>
      <c r="B28" s="188"/>
      <c r="C28" s="202"/>
      <c r="D28" s="202"/>
      <c r="E28" s="202"/>
      <c r="F28" s="188"/>
      <c r="G28" s="188"/>
      <c r="H28" s="188"/>
      <c r="I28" s="188"/>
      <c r="J28" s="188"/>
      <c r="K28" s="188"/>
      <c r="L28" s="189"/>
      <c r="M28" s="190"/>
    </row>
    <row r="29" spans="1:13" x14ac:dyDescent="0.3">
      <c r="A29" s="193" t="s">
        <v>124</v>
      </c>
      <c r="B29" s="239" t="s">
        <v>120</v>
      </c>
      <c r="C29" s="239"/>
      <c r="D29" s="239"/>
      <c r="E29" s="239"/>
      <c r="F29" s="239"/>
      <c r="G29" s="239"/>
      <c r="H29" s="239"/>
      <c r="I29" s="239"/>
      <c r="J29" s="239"/>
      <c r="K29" s="239"/>
      <c r="L29" s="189"/>
      <c r="M29" s="190"/>
    </row>
    <row r="30" spans="1:13" ht="6.75" customHeight="1" x14ac:dyDescent="0.3">
      <c r="A30" s="193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189"/>
      <c r="M30" s="190"/>
    </row>
    <row r="31" spans="1:13" x14ac:dyDescent="0.3">
      <c r="A31" s="193" t="s">
        <v>133</v>
      </c>
      <c r="B31" s="240" t="s">
        <v>121</v>
      </c>
      <c r="C31" s="240"/>
      <c r="D31" s="240"/>
      <c r="E31" s="240"/>
      <c r="F31" s="240"/>
      <c r="G31" s="240"/>
      <c r="H31" s="240"/>
      <c r="I31" s="240"/>
      <c r="J31" s="240"/>
      <c r="K31" s="240"/>
      <c r="L31" s="189"/>
      <c r="M31" s="190"/>
    </row>
    <row r="32" spans="1:13" x14ac:dyDescent="0.3">
      <c r="A32" s="203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189"/>
      <c r="M32" s="190"/>
    </row>
    <row r="33" spans="1:13" x14ac:dyDescent="0.3">
      <c r="A33" s="230" t="s">
        <v>129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2"/>
    </row>
    <row r="34" spans="1:13" x14ac:dyDescent="0.3">
      <c r="A34" s="230" t="s">
        <v>130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2"/>
    </row>
    <row r="35" spans="1:13" x14ac:dyDescent="0.3">
      <c r="A35" s="193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7"/>
    </row>
    <row r="36" spans="1:13" x14ac:dyDescent="0.3">
      <c r="A36" s="233" t="s">
        <v>131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5"/>
    </row>
    <row r="37" spans="1:13" ht="19.5" thickBot="1" x14ac:dyDescent="0.35">
      <c r="A37" s="236" t="s">
        <v>132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8"/>
    </row>
  </sheetData>
  <sheetProtection sheet="1"/>
  <dataConsolidate/>
  <mergeCells count="21">
    <mergeCell ref="A20:K20"/>
    <mergeCell ref="A21:K21"/>
    <mergeCell ref="C24:E24"/>
    <mergeCell ref="C25:E25"/>
    <mergeCell ref="C26:E26"/>
    <mergeCell ref="A2:D2"/>
    <mergeCell ref="B15:K15"/>
    <mergeCell ref="B17:K17"/>
    <mergeCell ref="B18:K18"/>
    <mergeCell ref="B8:E8"/>
    <mergeCell ref="B10:E10"/>
    <mergeCell ref="B12:E12"/>
    <mergeCell ref="B14:L14"/>
    <mergeCell ref="A33:M33"/>
    <mergeCell ref="A34:M34"/>
    <mergeCell ref="A36:M36"/>
    <mergeCell ref="A37:M37"/>
    <mergeCell ref="B23:K23"/>
    <mergeCell ref="B29:K29"/>
    <mergeCell ref="B31:K32"/>
    <mergeCell ref="C27:E27"/>
  </mergeCells>
  <pageMargins left="0.25" right="0.25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100"/>
  <sheetViews>
    <sheetView zoomScale="90" zoomScaleNormal="90" workbookViewId="0">
      <selection activeCell="I18" sqref="I18"/>
    </sheetView>
  </sheetViews>
  <sheetFormatPr defaultRowHeight="15.75" x14ac:dyDescent="0.25"/>
  <cols>
    <col min="1" max="1" width="5.140625" style="74" customWidth="1"/>
    <col min="2" max="2" width="55.7109375" style="74" customWidth="1"/>
    <col min="3" max="3" width="22.85546875" style="74" customWidth="1"/>
    <col min="4" max="4" width="8.42578125" style="74" customWidth="1"/>
    <col min="5" max="5" width="13.28515625" style="74" hidden="1" customWidth="1"/>
    <col min="6" max="6" width="17.5703125" style="74" bestFit="1" customWidth="1"/>
    <col min="7" max="7" width="43.140625" style="74" customWidth="1"/>
    <col min="8" max="8" width="14" style="133" customWidth="1"/>
    <col min="9" max="9" width="11.28515625" style="74" bestFit="1" customWidth="1"/>
    <col min="10" max="10" width="9.140625" style="74"/>
    <col min="11" max="11" width="11.140625" style="74" bestFit="1" customWidth="1"/>
    <col min="12" max="16384" width="9.140625" style="74"/>
  </cols>
  <sheetData>
    <row r="1" spans="1:20" x14ac:dyDescent="0.25">
      <c r="A1" s="71"/>
      <c r="B1" s="205" t="s">
        <v>109</v>
      </c>
      <c r="C1" s="209" t="s">
        <v>111</v>
      </c>
      <c r="D1" s="206" t="str">
        <f>'1. Instructions'!F12</f>
        <v>20/21</v>
      </c>
      <c r="E1" s="207"/>
      <c r="F1" s="207"/>
      <c r="G1" s="162"/>
      <c r="H1" s="72"/>
      <c r="I1" s="73"/>
      <c r="J1" s="73"/>
    </row>
    <row r="2" spans="1:20" x14ac:dyDescent="0.25">
      <c r="A2" s="71"/>
      <c r="B2" s="212"/>
      <c r="C2" s="210" t="s">
        <v>112</v>
      </c>
      <c r="D2" s="168" t="str">
        <f>'1. Instructions'!F8</f>
        <v>Scoil</v>
      </c>
      <c r="E2" s="168"/>
      <c r="F2" s="168"/>
      <c r="G2" s="208"/>
      <c r="H2" s="72"/>
      <c r="I2" s="75"/>
      <c r="J2" s="75"/>
    </row>
    <row r="3" spans="1:20" ht="22.5" customHeight="1" thickBot="1" x14ac:dyDescent="0.3">
      <c r="A3" s="71"/>
      <c r="B3" s="213"/>
      <c r="C3" s="211" t="s">
        <v>113</v>
      </c>
      <c r="D3" s="163" t="str">
        <f>'1. Instructions'!F10</f>
        <v>12345G</v>
      </c>
      <c r="E3" s="164"/>
      <c r="F3" s="164"/>
      <c r="G3" s="165"/>
      <c r="H3" s="76"/>
      <c r="I3" s="71"/>
      <c r="J3" s="71"/>
    </row>
    <row r="4" spans="1:20" ht="16.5" thickBot="1" x14ac:dyDescent="0.3">
      <c r="A4" s="71"/>
      <c r="B4" s="80" t="s">
        <v>30</v>
      </c>
      <c r="C4" s="81"/>
      <c r="D4" s="81"/>
      <c r="E4" s="82" t="s">
        <v>115</v>
      </c>
      <c r="F4" s="82" t="s">
        <v>79</v>
      </c>
      <c r="G4" s="82" t="s">
        <v>96</v>
      </c>
      <c r="H4" s="78"/>
      <c r="I4" s="77"/>
      <c r="J4" s="77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0" x14ac:dyDescent="0.25">
      <c r="A5" s="71"/>
      <c r="B5" s="83" t="s">
        <v>102</v>
      </c>
      <c r="C5" s="84"/>
      <c r="D5" s="37"/>
      <c r="E5" s="85">
        <f>IF(F5=0,0,IF(F5&lt;=60,60,F5))</f>
        <v>0</v>
      </c>
      <c r="F5" s="86">
        <v>0</v>
      </c>
      <c r="G5" s="225" t="str">
        <f>IF(E5-SUM($F$11:$F$32)&lt;&gt;$F$7,"False","True")</f>
        <v>True</v>
      </c>
      <c r="H5" s="49"/>
      <c r="I5" s="87"/>
      <c r="J5" s="71"/>
    </row>
    <row r="6" spans="1:20" x14ac:dyDescent="0.25">
      <c r="A6" s="71"/>
      <c r="B6" s="88"/>
      <c r="C6" s="84"/>
      <c r="D6" s="84"/>
      <c r="E6" s="89"/>
      <c r="F6" s="160"/>
      <c r="G6" s="90"/>
      <c r="H6" s="49"/>
      <c r="I6" s="71"/>
      <c r="J6" s="71"/>
    </row>
    <row r="7" spans="1:20" ht="33.75" hidden="1" customHeight="1" x14ac:dyDescent="0.25">
      <c r="A7" s="71"/>
      <c r="B7" s="83" t="s">
        <v>103</v>
      </c>
      <c r="C7" s="91"/>
      <c r="D7" s="84"/>
      <c r="E7" s="92">
        <f>IF(F7&lt;=60,60,F5)-F8</f>
        <v>60</v>
      </c>
      <c r="F7" s="161">
        <f>E5-F8</f>
        <v>0</v>
      </c>
      <c r="G7" s="93"/>
      <c r="H7" s="49"/>
      <c r="I7" s="71"/>
      <c r="J7" s="71"/>
    </row>
    <row r="8" spans="1:20" x14ac:dyDescent="0.25">
      <c r="A8" s="71"/>
      <c r="B8" s="178" t="s">
        <v>304</v>
      </c>
      <c r="C8" s="172"/>
      <c r="D8" s="173"/>
      <c r="E8" s="174"/>
      <c r="F8" s="175">
        <v>0</v>
      </c>
      <c r="G8" s="179" t="str">
        <f>IF(SUM($F$11:$F$32)&lt;&gt;$F$8,"False","")</f>
        <v/>
      </c>
      <c r="H8" s="250"/>
      <c r="I8" s="71"/>
      <c r="J8" s="71"/>
    </row>
    <row r="9" spans="1:20" ht="57" hidden="1" customHeight="1" x14ac:dyDescent="0.25">
      <c r="A9" s="71"/>
      <c r="B9" s="94" t="str">
        <f>IF(F8=0,"Below highlighted in Yellow to be completed in respect of Pupils in Special Schools","Where Pupils in a Mainstream school are enrolled in a Special Class please input the number of Pupils below highlighted Yellow as appropriate")</f>
        <v>Below highlighted in Yellow to be completed in respect of Pupils in Special Schools</v>
      </c>
      <c r="C9" s="91"/>
      <c r="D9" s="84"/>
      <c r="E9" s="89"/>
      <c r="F9" s="95"/>
      <c r="G9" s="96"/>
      <c r="H9" s="250"/>
      <c r="I9" s="71"/>
      <c r="J9" s="71"/>
    </row>
    <row r="10" spans="1:20" x14ac:dyDescent="0.25">
      <c r="A10" s="71"/>
      <c r="B10" s="83"/>
      <c r="C10" s="91"/>
      <c r="D10" s="84"/>
      <c r="E10" s="89"/>
      <c r="F10" s="95"/>
      <c r="G10" s="96"/>
      <c r="H10" s="49"/>
      <c r="I10" s="71"/>
      <c r="J10" s="71"/>
    </row>
    <row r="11" spans="1:20" x14ac:dyDescent="0.25">
      <c r="A11" s="71"/>
      <c r="B11" s="246" t="s">
        <v>50</v>
      </c>
      <c r="C11" s="247"/>
      <c r="D11" s="84"/>
      <c r="E11" s="89"/>
      <c r="F11" s="86">
        <v>0</v>
      </c>
      <c r="G11" s="50"/>
      <c r="H11" s="49"/>
      <c r="I11" s="71"/>
      <c r="J11" s="71"/>
    </row>
    <row r="12" spans="1:20" x14ac:dyDescent="0.25">
      <c r="A12" s="71"/>
      <c r="B12" s="246" t="s">
        <v>38</v>
      </c>
      <c r="C12" s="247"/>
      <c r="D12" s="84"/>
      <c r="E12" s="89"/>
      <c r="F12" s="86">
        <v>0</v>
      </c>
      <c r="G12" s="50"/>
      <c r="H12" s="49"/>
      <c r="I12" s="71"/>
      <c r="J12" s="71"/>
    </row>
    <row r="13" spans="1:20" x14ac:dyDescent="0.25">
      <c r="A13" s="71"/>
      <c r="B13" s="246" t="s">
        <v>43</v>
      </c>
      <c r="C13" s="247"/>
      <c r="D13" s="84"/>
      <c r="E13" s="89"/>
      <c r="F13" s="86">
        <v>0</v>
      </c>
      <c r="G13" s="50"/>
      <c r="H13" s="49"/>
      <c r="I13" s="71"/>
      <c r="J13" s="71"/>
    </row>
    <row r="14" spans="1:20" x14ac:dyDescent="0.25">
      <c r="A14" s="71"/>
      <c r="B14" s="246" t="s">
        <v>39</v>
      </c>
      <c r="C14" s="247"/>
      <c r="D14" s="84"/>
      <c r="E14" s="89"/>
      <c r="F14" s="86">
        <v>0</v>
      </c>
      <c r="G14" s="50"/>
      <c r="H14" s="49"/>
      <c r="I14" s="71"/>
      <c r="J14" s="71"/>
    </row>
    <row r="15" spans="1:20" x14ac:dyDescent="0.25">
      <c r="A15" s="71"/>
      <c r="B15" s="246" t="s">
        <v>40</v>
      </c>
      <c r="C15" s="247"/>
      <c r="D15" s="84"/>
      <c r="E15" s="89"/>
      <c r="F15" s="86">
        <v>0</v>
      </c>
      <c r="G15" s="50"/>
      <c r="H15" s="49"/>
      <c r="I15" s="71"/>
      <c r="J15" s="71"/>
    </row>
    <row r="16" spans="1:20" x14ac:dyDescent="0.25">
      <c r="A16" s="71"/>
      <c r="B16" s="246" t="s">
        <v>64</v>
      </c>
      <c r="C16" s="247"/>
      <c r="D16" s="84"/>
      <c r="E16" s="89"/>
      <c r="F16" s="86">
        <v>0</v>
      </c>
      <c r="G16" s="50"/>
      <c r="H16" s="49"/>
      <c r="I16" s="71"/>
      <c r="J16" s="71"/>
    </row>
    <row r="17" spans="1:10" x14ac:dyDescent="0.25">
      <c r="A17" s="71"/>
      <c r="B17" s="246" t="s">
        <v>65</v>
      </c>
      <c r="C17" s="247"/>
      <c r="D17" s="84"/>
      <c r="E17" s="89"/>
      <c r="F17" s="86">
        <v>0</v>
      </c>
      <c r="G17" s="50"/>
      <c r="H17" s="49"/>
      <c r="I17" s="71"/>
      <c r="J17" s="71"/>
    </row>
    <row r="18" spans="1:10" x14ac:dyDescent="0.25">
      <c r="A18" s="71"/>
      <c r="B18" s="246" t="s">
        <v>66</v>
      </c>
      <c r="C18" s="247"/>
      <c r="D18" s="84"/>
      <c r="E18" s="89"/>
      <c r="F18" s="86">
        <v>0</v>
      </c>
      <c r="G18" s="50"/>
      <c r="H18" s="49"/>
      <c r="I18" s="71"/>
      <c r="J18" s="71"/>
    </row>
    <row r="19" spans="1:10" x14ac:dyDescent="0.25">
      <c r="A19" s="71"/>
      <c r="B19" s="246" t="s">
        <v>44</v>
      </c>
      <c r="C19" s="247"/>
      <c r="D19" s="84"/>
      <c r="E19" s="89"/>
      <c r="F19" s="86">
        <v>0</v>
      </c>
      <c r="G19" s="50"/>
      <c r="H19" s="49"/>
      <c r="I19" s="71"/>
      <c r="J19" s="71"/>
    </row>
    <row r="20" spans="1:10" x14ac:dyDescent="0.25">
      <c r="A20" s="71"/>
      <c r="B20" s="246" t="s">
        <v>45</v>
      </c>
      <c r="C20" s="247"/>
      <c r="D20" s="84"/>
      <c r="E20" s="89"/>
      <c r="F20" s="86">
        <v>0</v>
      </c>
      <c r="G20" s="50"/>
      <c r="H20" s="49"/>
      <c r="I20" s="71"/>
      <c r="J20" s="71"/>
    </row>
    <row r="21" spans="1:10" x14ac:dyDescent="0.25">
      <c r="A21" s="71"/>
      <c r="B21" s="246" t="s">
        <v>46</v>
      </c>
      <c r="C21" s="247"/>
      <c r="D21" s="84"/>
      <c r="E21" s="89"/>
      <c r="F21" s="86">
        <v>0</v>
      </c>
      <c r="G21" s="50"/>
      <c r="H21" s="49"/>
      <c r="I21" s="71"/>
      <c r="J21" s="71"/>
    </row>
    <row r="22" spans="1:10" x14ac:dyDescent="0.25">
      <c r="A22" s="71"/>
      <c r="B22" s="246" t="s">
        <v>67</v>
      </c>
      <c r="C22" s="247"/>
      <c r="D22" s="84"/>
      <c r="E22" s="89"/>
      <c r="F22" s="86">
        <v>0</v>
      </c>
      <c r="G22" s="50"/>
      <c r="H22" s="49"/>
      <c r="I22" s="71"/>
      <c r="J22" s="71"/>
    </row>
    <row r="23" spans="1:10" x14ac:dyDescent="0.25">
      <c r="A23" s="71"/>
      <c r="B23" s="246" t="s">
        <v>68</v>
      </c>
      <c r="C23" s="247"/>
      <c r="D23" s="84"/>
      <c r="E23" s="89"/>
      <c r="F23" s="86">
        <v>0</v>
      </c>
      <c r="G23" s="50"/>
      <c r="H23" s="49"/>
      <c r="I23" s="71"/>
      <c r="J23" s="71"/>
    </row>
    <row r="24" spans="1:10" x14ac:dyDescent="0.25">
      <c r="A24" s="71"/>
      <c r="B24" s="246" t="s">
        <v>37</v>
      </c>
      <c r="C24" s="247"/>
      <c r="D24" s="84"/>
      <c r="E24" s="89"/>
      <c r="F24" s="86">
        <v>0</v>
      </c>
      <c r="G24" s="50"/>
      <c r="H24" s="49"/>
      <c r="I24" s="71"/>
      <c r="J24" s="71"/>
    </row>
    <row r="25" spans="1:10" x14ac:dyDescent="0.25">
      <c r="A25" s="71"/>
      <c r="B25" s="246" t="s">
        <v>69</v>
      </c>
      <c r="C25" s="247"/>
      <c r="D25" s="84"/>
      <c r="E25" s="89"/>
      <c r="F25" s="86">
        <v>0</v>
      </c>
      <c r="G25" s="50"/>
      <c r="H25" s="49"/>
      <c r="I25" s="71"/>
      <c r="J25" s="71"/>
    </row>
    <row r="26" spans="1:10" x14ac:dyDescent="0.25">
      <c r="A26" s="71"/>
      <c r="B26" s="246" t="s">
        <v>42</v>
      </c>
      <c r="C26" s="247"/>
      <c r="D26" s="84"/>
      <c r="E26" s="89"/>
      <c r="F26" s="86">
        <v>0</v>
      </c>
      <c r="G26" s="50"/>
      <c r="H26" s="49"/>
      <c r="I26" s="71"/>
      <c r="J26" s="71"/>
    </row>
    <row r="27" spans="1:10" x14ac:dyDescent="0.25">
      <c r="A27" s="71"/>
      <c r="B27" s="246" t="s">
        <v>35</v>
      </c>
      <c r="C27" s="247"/>
      <c r="D27" s="84"/>
      <c r="E27" s="89"/>
      <c r="F27" s="86">
        <v>0</v>
      </c>
      <c r="G27" s="50"/>
      <c r="H27" s="49"/>
      <c r="I27" s="71"/>
      <c r="J27" s="71"/>
    </row>
    <row r="28" spans="1:10" x14ac:dyDescent="0.25">
      <c r="A28" s="71"/>
      <c r="B28" s="246" t="s">
        <v>47</v>
      </c>
      <c r="C28" s="247"/>
      <c r="D28" s="84"/>
      <c r="E28" s="89"/>
      <c r="F28" s="86">
        <v>0</v>
      </c>
      <c r="G28" s="50"/>
      <c r="H28" s="49"/>
      <c r="I28" s="71"/>
      <c r="J28" s="71"/>
    </row>
    <row r="29" spans="1:10" x14ac:dyDescent="0.25">
      <c r="A29" s="71"/>
      <c r="B29" s="246" t="s">
        <v>70</v>
      </c>
      <c r="C29" s="247"/>
      <c r="D29" s="84"/>
      <c r="E29" s="89"/>
      <c r="F29" s="86">
        <v>0</v>
      </c>
      <c r="G29" s="50"/>
      <c r="H29" s="49"/>
      <c r="I29" s="71"/>
      <c r="J29" s="71"/>
    </row>
    <row r="30" spans="1:10" x14ac:dyDescent="0.25">
      <c r="A30" s="71"/>
      <c r="B30" s="166" t="s">
        <v>49</v>
      </c>
      <c r="C30" s="167"/>
      <c r="D30" s="84"/>
      <c r="E30" s="89"/>
      <c r="F30" s="86">
        <v>0</v>
      </c>
      <c r="G30" s="50"/>
      <c r="H30" s="49"/>
      <c r="I30" s="71"/>
      <c r="J30" s="71"/>
    </row>
    <row r="31" spans="1:10" x14ac:dyDescent="0.25">
      <c r="A31" s="71"/>
      <c r="B31" s="166" t="s">
        <v>291</v>
      </c>
      <c r="C31" s="167"/>
      <c r="D31" s="84"/>
      <c r="E31" s="89"/>
      <c r="F31" s="86">
        <v>0</v>
      </c>
      <c r="G31" s="50"/>
      <c r="H31" s="49"/>
      <c r="I31" s="71"/>
      <c r="J31" s="71"/>
    </row>
    <row r="32" spans="1:10" x14ac:dyDescent="0.25">
      <c r="A32" s="71"/>
      <c r="B32" s="248" t="s">
        <v>293</v>
      </c>
      <c r="C32" s="249"/>
      <c r="D32" s="176"/>
      <c r="E32" s="102"/>
      <c r="F32" s="177">
        <v>0</v>
      </c>
      <c r="G32" s="180"/>
      <c r="H32" s="49"/>
      <c r="I32" s="71"/>
      <c r="J32" s="71"/>
    </row>
    <row r="33" spans="1:10" x14ac:dyDescent="0.25">
      <c r="A33" s="71"/>
      <c r="B33" s="83"/>
      <c r="C33" s="91"/>
      <c r="D33" s="84"/>
      <c r="E33" s="89"/>
      <c r="F33" s="95"/>
      <c r="G33" s="50"/>
      <c r="H33" s="49"/>
      <c r="I33" s="71"/>
      <c r="J33" s="71"/>
    </row>
    <row r="34" spans="1:10" x14ac:dyDescent="0.25">
      <c r="A34" s="71"/>
      <c r="B34" s="97" t="s">
        <v>98</v>
      </c>
      <c r="C34" s="91"/>
      <c r="D34" s="84"/>
      <c r="E34" s="89"/>
      <c r="F34" s="95"/>
      <c r="G34" s="50"/>
      <c r="H34" s="49"/>
      <c r="I34" s="71"/>
      <c r="J34" s="71"/>
    </row>
    <row r="35" spans="1:10" x14ac:dyDescent="0.25">
      <c r="A35" s="71"/>
      <c r="B35" s="83" t="s">
        <v>104</v>
      </c>
      <c r="C35" s="91"/>
      <c r="D35" s="84"/>
      <c r="E35" s="89"/>
      <c r="F35" s="86">
        <v>0</v>
      </c>
      <c r="G35" s="50"/>
      <c r="H35" s="49"/>
      <c r="I35" s="71"/>
      <c r="J35" s="71"/>
    </row>
    <row r="36" spans="1:10" x14ac:dyDescent="0.25">
      <c r="A36" s="71"/>
      <c r="B36" s="83" t="s">
        <v>105</v>
      </c>
      <c r="C36" s="91"/>
      <c r="D36" s="84"/>
      <c r="E36" s="89"/>
      <c r="F36" s="86">
        <v>0</v>
      </c>
      <c r="G36" s="50"/>
      <c r="H36" s="49"/>
      <c r="I36" s="71"/>
      <c r="J36" s="71"/>
    </row>
    <row r="37" spans="1:10" x14ac:dyDescent="0.25">
      <c r="A37" s="71"/>
      <c r="B37" s="83" t="s">
        <v>90</v>
      </c>
      <c r="C37" s="91"/>
      <c r="D37" s="84"/>
      <c r="E37" s="98">
        <f>IF(F37=0,0,IF(F37&lt;=60,60,IF(F37&gt;60,F37)))</f>
        <v>0</v>
      </c>
      <c r="F37" s="86">
        <v>0</v>
      </c>
      <c r="G37" s="38" t="s">
        <v>95</v>
      </c>
      <c r="H37" s="49"/>
      <c r="I37" s="71"/>
      <c r="J37" s="71"/>
    </row>
    <row r="38" spans="1:10" x14ac:dyDescent="0.25">
      <c r="A38" s="71"/>
      <c r="B38" s="83" t="s">
        <v>89</v>
      </c>
      <c r="C38" s="91"/>
      <c r="D38" s="84"/>
      <c r="E38" s="98">
        <f>IF(F38=0,0,IF(F38&lt;=60,60,IF(F38&gt;60,F38)))</f>
        <v>0</v>
      </c>
      <c r="F38" s="86">
        <v>0</v>
      </c>
      <c r="G38" s="38" t="s">
        <v>95</v>
      </c>
      <c r="H38" s="49"/>
      <c r="I38" s="71"/>
      <c r="J38" s="71"/>
    </row>
    <row r="39" spans="1:10" x14ac:dyDescent="0.25">
      <c r="A39" s="71"/>
      <c r="B39" s="83" t="s">
        <v>91</v>
      </c>
      <c r="C39" s="91"/>
      <c r="D39" s="84"/>
      <c r="E39" s="98">
        <f>IF(F39=0,0,IF(F39&lt;=60,60,IF(F39&gt;60,F39)))</f>
        <v>0</v>
      </c>
      <c r="F39" s="86">
        <v>0</v>
      </c>
      <c r="G39" s="38" t="s">
        <v>95</v>
      </c>
      <c r="H39" s="49"/>
      <c r="I39" s="71"/>
      <c r="J39" s="71"/>
    </row>
    <row r="40" spans="1:10" x14ac:dyDescent="0.25">
      <c r="A40" s="71"/>
      <c r="B40" s="83" t="s">
        <v>92</v>
      </c>
      <c r="C40" s="91"/>
      <c r="D40" s="84"/>
      <c r="E40" s="98">
        <f>IF(F40=0,0,IF(F40&lt;=60,60,IF(F40&gt;60,F40)))</f>
        <v>0</v>
      </c>
      <c r="F40" s="86">
        <v>0</v>
      </c>
      <c r="G40" s="38" t="s">
        <v>95</v>
      </c>
      <c r="H40" s="49"/>
      <c r="I40" s="71"/>
      <c r="J40" s="71"/>
    </row>
    <row r="41" spans="1:10" x14ac:dyDescent="0.25">
      <c r="A41" s="71"/>
      <c r="B41" s="83" t="s">
        <v>97</v>
      </c>
      <c r="C41" s="91"/>
      <c r="D41" s="84"/>
      <c r="E41" s="98">
        <f>IF(F41=0,0,IF(F41&lt;=60,60,IF(F41&gt;60,F41)))</f>
        <v>0</v>
      </c>
      <c r="F41" s="86">
        <v>0</v>
      </c>
      <c r="G41" s="38" t="s">
        <v>95</v>
      </c>
      <c r="H41" s="49"/>
      <c r="I41" s="71"/>
      <c r="J41" s="71"/>
    </row>
    <row r="42" spans="1:10" x14ac:dyDescent="0.25">
      <c r="A42" s="71"/>
      <c r="B42" s="83" t="s">
        <v>305</v>
      </c>
      <c r="C42" s="91"/>
      <c r="D42" s="84"/>
      <c r="E42" s="99">
        <f>IF(F42=0,0,IF(F42&lt;=60,60,IF(F42&gt;500,500,IF(F42&gt;60,F42,IF(F42&lt;500,F42)))))</f>
        <v>0</v>
      </c>
      <c r="F42" s="86">
        <v>0</v>
      </c>
      <c r="G42" s="38" t="s">
        <v>95</v>
      </c>
      <c r="H42" s="49"/>
      <c r="I42" s="71"/>
      <c r="J42" s="71"/>
    </row>
    <row r="43" spans="1:10" x14ac:dyDescent="0.25">
      <c r="A43" s="71"/>
      <c r="B43" s="83" t="s">
        <v>306</v>
      </c>
      <c r="C43" s="91"/>
      <c r="D43" s="84"/>
      <c r="E43" s="99">
        <f>IF(F43=0,0,IF(F43&lt;=60,60,IF(F43&gt;500,500,IF(F43&gt;60,F43,IF(F43&lt;500,F43)))))</f>
        <v>0</v>
      </c>
      <c r="F43" s="86">
        <v>0</v>
      </c>
      <c r="G43" s="38" t="s">
        <v>294</v>
      </c>
      <c r="H43" s="49"/>
      <c r="I43" s="71"/>
      <c r="J43" s="71"/>
    </row>
    <row r="44" spans="1:10" x14ac:dyDescent="0.25">
      <c r="A44" s="71"/>
      <c r="B44" s="83" t="s">
        <v>80</v>
      </c>
      <c r="C44" s="91"/>
      <c r="D44" s="84"/>
      <c r="E44" s="89"/>
      <c r="F44" s="100">
        <v>0</v>
      </c>
      <c r="G44" s="50" t="s">
        <v>87</v>
      </c>
      <c r="H44" s="49"/>
      <c r="I44" s="71"/>
      <c r="J44" s="71"/>
    </row>
    <row r="45" spans="1:10" x14ac:dyDescent="0.25">
      <c r="A45" s="71"/>
      <c r="B45" s="83" t="s">
        <v>82</v>
      </c>
      <c r="C45" s="91"/>
      <c r="D45" s="84"/>
      <c r="E45" s="89"/>
      <c r="F45" s="100">
        <v>0</v>
      </c>
      <c r="G45" s="50" t="s">
        <v>87</v>
      </c>
      <c r="H45" s="49"/>
      <c r="I45" s="71"/>
      <c r="J45" s="71"/>
    </row>
    <row r="46" spans="1:10" x14ac:dyDescent="0.25">
      <c r="A46" s="71"/>
      <c r="B46" s="83" t="s">
        <v>83</v>
      </c>
      <c r="C46" s="91"/>
      <c r="D46" s="84"/>
      <c r="E46" s="89"/>
      <c r="F46" s="100">
        <v>0</v>
      </c>
      <c r="G46" s="50" t="s">
        <v>87</v>
      </c>
      <c r="H46" s="49"/>
      <c r="I46" s="71"/>
      <c r="J46" s="71"/>
    </row>
    <row r="47" spans="1:10" x14ac:dyDescent="0.25">
      <c r="A47" s="71"/>
      <c r="B47" s="83" t="s">
        <v>84</v>
      </c>
      <c r="C47" s="91"/>
      <c r="D47" s="84"/>
      <c r="E47" s="89"/>
      <c r="F47" s="100">
        <v>0</v>
      </c>
      <c r="G47" s="50" t="s">
        <v>87</v>
      </c>
      <c r="H47" s="49"/>
      <c r="I47" s="71"/>
      <c r="J47" s="71"/>
    </row>
    <row r="48" spans="1:10" x14ac:dyDescent="0.25">
      <c r="A48" s="71"/>
      <c r="B48" s="83" t="s">
        <v>85</v>
      </c>
      <c r="C48" s="91"/>
      <c r="D48" s="84"/>
      <c r="E48" s="89"/>
      <c r="F48" s="100">
        <v>0</v>
      </c>
      <c r="G48" s="50" t="s">
        <v>87</v>
      </c>
      <c r="H48" s="49"/>
      <c r="I48" s="71"/>
      <c r="J48" s="71"/>
    </row>
    <row r="49" spans="1:20" x14ac:dyDescent="0.25">
      <c r="A49" s="71"/>
      <c r="B49" s="83"/>
      <c r="C49" s="91"/>
      <c r="D49" s="84"/>
      <c r="E49" s="89"/>
      <c r="F49" s="95"/>
      <c r="G49" s="50"/>
      <c r="H49" s="49"/>
      <c r="I49" s="71"/>
      <c r="J49" s="71"/>
    </row>
    <row r="50" spans="1:20" x14ac:dyDescent="0.25">
      <c r="A50" s="71"/>
      <c r="B50" s="101" t="s">
        <v>101</v>
      </c>
      <c r="C50" s="91"/>
      <c r="D50" s="84"/>
      <c r="E50" s="89"/>
      <c r="F50" s="95"/>
      <c r="G50" s="50"/>
      <c r="H50" s="49"/>
      <c r="I50" s="71"/>
      <c r="J50" s="71"/>
    </row>
    <row r="51" spans="1:20" x14ac:dyDescent="0.25">
      <c r="A51" s="71"/>
      <c r="B51" s="83"/>
      <c r="C51" s="91"/>
      <c r="D51" s="84"/>
      <c r="E51" s="102"/>
      <c r="F51" s="95"/>
      <c r="G51" s="50"/>
      <c r="H51" s="49"/>
      <c r="I51" s="71"/>
      <c r="J51" s="71"/>
    </row>
    <row r="52" spans="1:20" ht="22.5" customHeight="1" x14ac:dyDescent="0.25">
      <c r="A52" s="71"/>
      <c r="B52" s="251" t="s">
        <v>106</v>
      </c>
      <c r="C52" s="252"/>
      <c r="D52" s="252"/>
      <c r="E52" s="252"/>
      <c r="F52" s="252"/>
      <c r="G52" s="253"/>
      <c r="H52" s="103"/>
      <c r="I52" s="71"/>
      <c r="J52" s="71"/>
    </row>
    <row r="53" spans="1:20" ht="22.5" customHeight="1" thickBot="1" x14ac:dyDescent="0.3">
      <c r="A53" s="71"/>
      <c r="B53" s="251" t="s">
        <v>100</v>
      </c>
      <c r="C53" s="252"/>
      <c r="D53" s="252"/>
      <c r="E53" s="252"/>
      <c r="F53" s="252"/>
      <c r="G53" s="253"/>
      <c r="H53" s="103"/>
      <c r="I53" s="77"/>
      <c r="J53" s="77"/>
      <c r="K53" s="79"/>
      <c r="L53" s="79"/>
      <c r="M53" s="79"/>
      <c r="N53" s="79"/>
      <c r="O53" s="79"/>
      <c r="P53" s="79"/>
      <c r="Q53" s="79"/>
      <c r="R53" s="79"/>
      <c r="S53" s="79"/>
      <c r="T53" s="79"/>
    </row>
    <row r="54" spans="1:20" ht="16.5" thickBot="1" x14ac:dyDescent="0.3">
      <c r="A54" s="71"/>
      <c r="B54" s="254" t="s">
        <v>99</v>
      </c>
      <c r="C54" s="255"/>
      <c r="D54" s="255"/>
      <c r="E54" s="255"/>
      <c r="F54" s="255"/>
      <c r="G54" s="256"/>
      <c r="H54" s="71"/>
      <c r="I54" s="71"/>
      <c r="J54" s="71"/>
    </row>
    <row r="55" spans="1:20" ht="16.5" thickBot="1" x14ac:dyDescent="0.3">
      <c r="A55" s="71"/>
      <c r="B55" s="104"/>
      <c r="C55" s="105"/>
      <c r="D55" s="106"/>
      <c r="E55" s="107"/>
      <c r="F55" s="108"/>
      <c r="G55" s="108"/>
      <c r="H55" s="109"/>
      <c r="I55" s="71"/>
      <c r="J55" s="71"/>
    </row>
    <row r="56" spans="1:20" ht="16.5" thickBot="1" x14ac:dyDescent="0.3">
      <c r="A56" s="71"/>
      <c r="B56" s="110" t="s">
        <v>1</v>
      </c>
      <c r="C56" s="111"/>
      <c r="D56" s="111"/>
      <c r="E56" s="111"/>
      <c r="F56" s="112" t="s">
        <v>86</v>
      </c>
      <c r="G56" s="113" t="s">
        <v>9</v>
      </c>
      <c r="H56" s="114" t="s">
        <v>9</v>
      </c>
      <c r="I56" s="71"/>
    </row>
    <row r="57" spans="1:20" ht="21" customHeight="1" x14ac:dyDescent="0.25">
      <c r="A57" s="71"/>
      <c r="B57" s="83" t="s">
        <v>307</v>
      </c>
      <c r="C57" s="115"/>
      <c r="D57" s="115"/>
      <c r="E57" s="115"/>
      <c r="F57" s="116">
        <v>183</v>
      </c>
      <c r="G57" s="117">
        <f>MAX(0,F57*F7)</f>
        <v>0</v>
      </c>
      <c r="H57" s="118"/>
      <c r="I57" s="71"/>
    </row>
    <row r="58" spans="1:20" x14ac:dyDescent="0.25">
      <c r="A58" s="71"/>
      <c r="B58" s="83" t="s">
        <v>50</v>
      </c>
      <c r="C58" s="84"/>
      <c r="D58" s="84"/>
      <c r="E58" s="84"/>
      <c r="F58" s="116">
        <v>881</v>
      </c>
      <c r="G58" s="119">
        <f t="shared" ref="G58:G79" si="0">F58*F11</f>
        <v>0</v>
      </c>
      <c r="H58" s="120"/>
      <c r="I58" s="71"/>
    </row>
    <row r="59" spans="1:20" x14ac:dyDescent="0.25">
      <c r="A59" s="71"/>
      <c r="B59" s="83" t="s">
        <v>38</v>
      </c>
      <c r="C59" s="84"/>
      <c r="D59" s="84"/>
      <c r="E59" s="84"/>
      <c r="F59" s="116">
        <v>881</v>
      </c>
      <c r="G59" s="119">
        <f t="shared" si="0"/>
        <v>0</v>
      </c>
      <c r="H59" s="120"/>
      <c r="I59" s="71"/>
    </row>
    <row r="60" spans="1:20" ht="17.25" customHeight="1" x14ac:dyDescent="0.25">
      <c r="A60" s="71"/>
      <c r="B60" s="83" t="s">
        <v>43</v>
      </c>
      <c r="C60" s="121"/>
      <c r="D60" s="121"/>
      <c r="E60" s="121"/>
      <c r="F60" s="116">
        <v>903</v>
      </c>
      <c r="G60" s="119">
        <f t="shared" si="0"/>
        <v>0</v>
      </c>
      <c r="H60" s="120"/>
      <c r="I60" s="71"/>
    </row>
    <row r="61" spans="1:20" x14ac:dyDescent="0.25">
      <c r="A61" s="71"/>
      <c r="B61" s="83" t="s">
        <v>39</v>
      </c>
      <c r="C61" s="84"/>
      <c r="D61" s="84"/>
      <c r="E61" s="84"/>
      <c r="F61" s="116">
        <v>469</v>
      </c>
      <c r="G61" s="119">
        <f t="shared" si="0"/>
        <v>0</v>
      </c>
      <c r="H61" s="120"/>
      <c r="I61" s="71"/>
    </row>
    <row r="62" spans="1:20" x14ac:dyDescent="0.25">
      <c r="A62" s="71"/>
      <c r="B62" s="83" t="s">
        <v>40</v>
      </c>
      <c r="C62" s="84"/>
      <c r="D62" s="84"/>
      <c r="E62" s="84"/>
      <c r="F62" s="116">
        <v>699</v>
      </c>
      <c r="G62" s="119">
        <f t="shared" si="0"/>
        <v>0</v>
      </c>
      <c r="H62" s="120"/>
      <c r="I62" s="71"/>
    </row>
    <row r="63" spans="1:20" x14ac:dyDescent="0.25">
      <c r="A63" s="71"/>
      <c r="B63" s="83" t="s">
        <v>64</v>
      </c>
      <c r="C63" s="84"/>
      <c r="D63" s="84"/>
      <c r="E63" s="84"/>
      <c r="F63" s="116">
        <v>585</v>
      </c>
      <c r="G63" s="119">
        <f t="shared" si="0"/>
        <v>0</v>
      </c>
      <c r="H63" s="120"/>
      <c r="I63" s="71"/>
    </row>
    <row r="64" spans="1:20" x14ac:dyDescent="0.25">
      <c r="A64" s="71"/>
      <c r="B64" s="83" t="s">
        <v>65</v>
      </c>
      <c r="C64" s="84"/>
      <c r="D64" s="84"/>
      <c r="E64" s="84"/>
      <c r="F64" s="116">
        <v>881</v>
      </c>
      <c r="G64" s="119">
        <f t="shared" si="0"/>
        <v>0</v>
      </c>
      <c r="H64" s="120"/>
      <c r="I64" s="71"/>
    </row>
    <row r="65" spans="1:9" x14ac:dyDescent="0.25">
      <c r="A65" s="71"/>
      <c r="B65" s="83" t="s">
        <v>66</v>
      </c>
      <c r="C65" s="84"/>
      <c r="D65" s="84"/>
      <c r="E65" s="84"/>
      <c r="F65" s="116">
        <v>881</v>
      </c>
      <c r="G65" s="119">
        <f t="shared" si="0"/>
        <v>0</v>
      </c>
      <c r="H65" s="120"/>
      <c r="I65" s="71"/>
    </row>
    <row r="66" spans="1:9" x14ac:dyDescent="0.25">
      <c r="A66" s="71"/>
      <c r="B66" s="83" t="s">
        <v>44</v>
      </c>
      <c r="C66" s="84"/>
      <c r="D66" s="84"/>
      <c r="E66" s="84"/>
      <c r="F66" s="116">
        <v>903</v>
      </c>
      <c r="G66" s="119">
        <f t="shared" si="0"/>
        <v>0</v>
      </c>
      <c r="H66" s="120"/>
      <c r="I66" s="71"/>
    </row>
    <row r="67" spans="1:9" x14ac:dyDescent="0.25">
      <c r="A67" s="71"/>
      <c r="B67" s="83" t="s">
        <v>45</v>
      </c>
      <c r="C67" s="84"/>
      <c r="D67" s="84"/>
      <c r="E67" s="84"/>
      <c r="F67" s="116">
        <v>469</v>
      </c>
      <c r="G67" s="119">
        <f t="shared" si="0"/>
        <v>0</v>
      </c>
      <c r="H67" s="120"/>
      <c r="I67" s="71"/>
    </row>
    <row r="68" spans="1:9" x14ac:dyDescent="0.25">
      <c r="A68" s="71"/>
      <c r="B68" s="83" t="s">
        <v>46</v>
      </c>
      <c r="C68" s="84"/>
      <c r="D68" s="84"/>
      <c r="E68" s="84"/>
      <c r="F68" s="116">
        <v>699</v>
      </c>
      <c r="G68" s="119">
        <f t="shared" si="0"/>
        <v>0</v>
      </c>
      <c r="H68" s="120"/>
      <c r="I68" s="71"/>
    </row>
    <row r="69" spans="1:9" x14ac:dyDescent="0.25">
      <c r="A69" s="71"/>
      <c r="B69" s="83" t="s">
        <v>67</v>
      </c>
      <c r="C69" s="84"/>
      <c r="D69" s="84"/>
      <c r="E69" s="84"/>
      <c r="F69" s="116">
        <v>585</v>
      </c>
      <c r="G69" s="119">
        <f t="shared" si="0"/>
        <v>0</v>
      </c>
      <c r="H69" s="120"/>
      <c r="I69" s="71"/>
    </row>
    <row r="70" spans="1:9" x14ac:dyDescent="0.25">
      <c r="A70" s="71"/>
      <c r="B70" s="83" t="s">
        <v>68</v>
      </c>
      <c r="C70" s="84"/>
      <c r="D70" s="84"/>
      <c r="E70" s="84"/>
      <c r="F70" s="116">
        <v>881</v>
      </c>
      <c r="G70" s="119">
        <f t="shared" si="0"/>
        <v>0</v>
      </c>
      <c r="H70" s="120"/>
      <c r="I70" s="71"/>
    </row>
    <row r="71" spans="1:9" x14ac:dyDescent="0.25">
      <c r="A71" s="71"/>
      <c r="B71" s="83" t="s">
        <v>37</v>
      </c>
      <c r="C71" s="84"/>
      <c r="D71" s="84"/>
      <c r="E71" s="84"/>
      <c r="F71" s="116">
        <v>881</v>
      </c>
      <c r="G71" s="119">
        <f t="shared" si="0"/>
        <v>0</v>
      </c>
      <c r="H71" s="120"/>
      <c r="I71" s="71"/>
    </row>
    <row r="72" spans="1:9" x14ac:dyDescent="0.25">
      <c r="A72" s="71"/>
      <c r="B72" s="83" t="s">
        <v>69</v>
      </c>
      <c r="C72" s="84"/>
      <c r="D72" s="84"/>
      <c r="E72" s="84"/>
      <c r="F72" s="116">
        <v>903</v>
      </c>
      <c r="G72" s="119">
        <f t="shared" si="0"/>
        <v>0</v>
      </c>
      <c r="H72" s="120"/>
      <c r="I72" s="71"/>
    </row>
    <row r="73" spans="1:9" x14ac:dyDescent="0.25">
      <c r="A73" s="71"/>
      <c r="B73" s="83" t="s">
        <v>42</v>
      </c>
      <c r="C73" s="84"/>
      <c r="D73" s="84"/>
      <c r="E73" s="84"/>
      <c r="F73" s="116">
        <v>881</v>
      </c>
      <c r="G73" s="119">
        <f t="shared" si="0"/>
        <v>0</v>
      </c>
      <c r="H73" s="120"/>
      <c r="I73" s="71"/>
    </row>
    <row r="74" spans="1:9" x14ac:dyDescent="0.25">
      <c r="A74" s="71"/>
      <c r="B74" s="83" t="s">
        <v>35</v>
      </c>
      <c r="C74" s="84"/>
      <c r="D74" s="84"/>
      <c r="E74" s="84"/>
      <c r="F74" s="116">
        <v>903</v>
      </c>
      <c r="G74" s="119">
        <f t="shared" si="0"/>
        <v>0</v>
      </c>
      <c r="H74" s="120"/>
      <c r="I74" s="71"/>
    </row>
    <row r="75" spans="1:9" x14ac:dyDescent="0.25">
      <c r="A75" s="71"/>
      <c r="B75" s="83" t="s">
        <v>47</v>
      </c>
      <c r="C75" s="84"/>
      <c r="D75" s="84"/>
      <c r="E75" s="84"/>
      <c r="F75" s="116">
        <v>881</v>
      </c>
      <c r="G75" s="119">
        <f t="shared" si="0"/>
        <v>0</v>
      </c>
      <c r="H75" s="120"/>
      <c r="I75" s="71"/>
    </row>
    <row r="76" spans="1:9" x14ac:dyDescent="0.25">
      <c r="A76" s="71"/>
      <c r="B76" s="83" t="s">
        <v>70</v>
      </c>
      <c r="C76" s="84"/>
      <c r="D76" s="84"/>
      <c r="E76" s="84"/>
      <c r="F76" s="116">
        <v>903</v>
      </c>
      <c r="G76" s="119">
        <f t="shared" si="0"/>
        <v>0</v>
      </c>
      <c r="H76" s="120"/>
      <c r="I76" s="71"/>
    </row>
    <row r="77" spans="1:9" x14ac:dyDescent="0.25">
      <c r="A77" s="71"/>
      <c r="B77" s="83" t="s">
        <v>49</v>
      </c>
      <c r="C77" s="84"/>
      <c r="D77" s="84"/>
      <c r="E77" s="84"/>
      <c r="F77" s="116">
        <v>258</v>
      </c>
      <c r="G77" s="119">
        <f t="shared" si="0"/>
        <v>0</v>
      </c>
      <c r="H77" s="120"/>
      <c r="I77" s="71"/>
    </row>
    <row r="78" spans="1:9" x14ac:dyDescent="0.25">
      <c r="A78" s="71"/>
      <c r="B78" s="83" t="s">
        <v>291</v>
      </c>
      <c r="C78" s="84"/>
      <c r="D78" s="84"/>
      <c r="E78" s="84"/>
      <c r="F78" s="116">
        <v>903</v>
      </c>
      <c r="G78" s="119">
        <f t="shared" si="0"/>
        <v>0</v>
      </c>
      <c r="H78" s="120"/>
      <c r="I78" s="71"/>
    </row>
    <row r="79" spans="1:9" x14ac:dyDescent="0.25">
      <c r="A79" s="71"/>
      <c r="B79" s="83" t="s">
        <v>292</v>
      </c>
      <c r="C79" s="84"/>
      <c r="D79" s="84"/>
      <c r="E79" s="84"/>
      <c r="F79" s="116">
        <v>903</v>
      </c>
      <c r="G79" s="119">
        <f t="shared" si="0"/>
        <v>0</v>
      </c>
      <c r="H79" s="120"/>
      <c r="I79" s="71"/>
    </row>
    <row r="80" spans="1:9" x14ac:dyDescent="0.25">
      <c r="A80" s="71"/>
      <c r="B80" s="83"/>
      <c r="C80" s="84"/>
      <c r="D80" s="84"/>
      <c r="E80" s="84"/>
      <c r="F80" s="116"/>
      <c r="G80" s="122"/>
      <c r="H80" s="150">
        <f>SUM(G57:G79)</f>
        <v>0</v>
      </c>
      <c r="I80" s="71"/>
    </row>
    <row r="81" spans="1:9" x14ac:dyDescent="0.25">
      <c r="A81" s="71"/>
      <c r="B81" s="83" t="s">
        <v>90</v>
      </c>
      <c r="C81" s="84"/>
      <c r="D81" s="84"/>
      <c r="E81" s="84"/>
      <c r="F81" s="116">
        <v>12</v>
      </c>
      <c r="G81" s="122">
        <f>F81*E37</f>
        <v>0</v>
      </c>
      <c r="H81" s="123">
        <f>G81</f>
        <v>0</v>
      </c>
      <c r="I81" s="71"/>
    </row>
    <row r="82" spans="1:9" x14ac:dyDescent="0.25">
      <c r="A82" s="71"/>
      <c r="B82" s="83" t="s">
        <v>89</v>
      </c>
      <c r="C82" s="84"/>
      <c r="D82" s="84"/>
      <c r="E82" s="84"/>
      <c r="F82" s="116">
        <v>11</v>
      </c>
      <c r="G82" s="122">
        <f>F82*E38</f>
        <v>0</v>
      </c>
      <c r="H82" s="123">
        <f>G82</f>
        <v>0</v>
      </c>
      <c r="I82" s="71"/>
    </row>
    <row r="83" spans="1:9" x14ac:dyDescent="0.25">
      <c r="A83" s="71"/>
      <c r="B83" s="83" t="s">
        <v>91</v>
      </c>
      <c r="C83" s="84"/>
      <c r="D83" s="84"/>
      <c r="E83" s="84"/>
      <c r="F83" s="116">
        <v>21</v>
      </c>
      <c r="G83" s="122">
        <f>F83*E39</f>
        <v>0</v>
      </c>
      <c r="H83" s="123">
        <f>G83</f>
        <v>0</v>
      </c>
      <c r="I83" s="71"/>
    </row>
    <row r="84" spans="1:9" x14ac:dyDescent="0.25">
      <c r="A84" s="71"/>
      <c r="B84" s="83" t="s">
        <v>92</v>
      </c>
      <c r="C84" s="84"/>
      <c r="D84" s="84"/>
      <c r="E84" s="84"/>
      <c r="F84" s="116">
        <v>11</v>
      </c>
      <c r="G84" s="122">
        <f>F84*E40</f>
        <v>0</v>
      </c>
      <c r="H84" s="123">
        <f>G84</f>
        <v>0</v>
      </c>
      <c r="I84" s="71"/>
    </row>
    <row r="85" spans="1:9" x14ac:dyDescent="0.25">
      <c r="A85" s="71"/>
      <c r="B85" s="83"/>
      <c r="C85" s="84"/>
      <c r="D85" s="84"/>
      <c r="E85" s="84"/>
      <c r="F85" s="116"/>
      <c r="G85" s="122"/>
      <c r="H85" s="123"/>
      <c r="I85" s="71"/>
    </row>
    <row r="86" spans="1:9" x14ac:dyDescent="0.25">
      <c r="A86" s="71"/>
      <c r="B86" s="83" t="s">
        <v>107</v>
      </c>
      <c r="C86" s="84"/>
      <c r="D86" s="84"/>
      <c r="E86" s="124"/>
      <c r="F86" s="125">
        <v>23</v>
      </c>
      <c r="G86" s="126">
        <f>F86*E41</f>
        <v>0</v>
      </c>
      <c r="H86" s="127">
        <f>SUM(F86*E41)</f>
        <v>0</v>
      </c>
      <c r="I86" s="71"/>
    </row>
    <row r="87" spans="1:9" x14ac:dyDescent="0.25">
      <c r="A87" s="71"/>
      <c r="B87" s="83"/>
      <c r="C87" s="84"/>
      <c r="D87" s="84"/>
      <c r="E87" s="84"/>
      <c r="F87" s="116"/>
      <c r="G87" s="119"/>
      <c r="H87" s="123"/>
      <c r="I87" s="71"/>
    </row>
    <row r="88" spans="1:9" x14ac:dyDescent="0.25">
      <c r="A88" s="71"/>
      <c r="B88" s="83" t="s">
        <v>105</v>
      </c>
      <c r="C88" s="84"/>
      <c r="D88" s="84"/>
      <c r="E88" s="84"/>
      <c r="F88" s="116">
        <v>60</v>
      </c>
      <c r="G88" s="149">
        <f>F88*F35</f>
        <v>0</v>
      </c>
      <c r="H88" s="123">
        <f>G88</f>
        <v>0</v>
      </c>
      <c r="I88" s="71"/>
    </row>
    <row r="89" spans="1:9" x14ac:dyDescent="0.25">
      <c r="A89" s="71"/>
      <c r="B89" s="83" t="s">
        <v>295</v>
      </c>
      <c r="C89" s="84"/>
      <c r="D89" s="84"/>
      <c r="E89" s="84"/>
      <c r="F89" s="116">
        <v>95</v>
      </c>
      <c r="G89" s="149">
        <f>F89*F36</f>
        <v>0</v>
      </c>
      <c r="H89" s="123">
        <f>G89</f>
        <v>0</v>
      </c>
      <c r="I89" s="71"/>
    </row>
    <row r="90" spans="1:9" ht="16.5" thickBot="1" x14ac:dyDescent="0.3">
      <c r="A90" s="71"/>
      <c r="B90" s="83"/>
      <c r="C90" s="84"/>
      <c r="D90" s="84"/>
      <c r="E90" s="84"/>
      <c r="F90" s="116"/>
      <c r="G90" s="122"/>
      <c r="H90" s="123"/>
      <c r="I90" s="71"/>
    </row>
    <row r="91" spans="1:9" ht="16.5" thickBot="1" x14ac:dyDescent="0.3">
      <c r="A91" s="71"/>
      <c r="B91" s="110" t="s">
        <v>73</v>
      </c>
      <c r="C91" s="84"/>
      <c r="D91" s="84"/>
      <c r="E91" s="84"/>
      <c r="F91" s="116"/>
      <c r="G91" s="119"/>
      <c r="H91" s="120"/>
      <c r="I91" s="71"/>
    </row>
    <row r="92" spans="1:9" x14ac:dyDescent="0.25">
      <c r="A92" s="71"/>
      <c r="B92" s="83" t="s">
        <v>308</v>
      </c>
      <c r="C92" s="84"/>
      <c r="D92" s="84"/>
      <c r="E92" s="84"/>
      <c r="F92" s="116">
        <v>171</v>
      </c>
      <c r="G92" s="119">
        <f>F92*E42</f>
        <v>0</v>
      </c>
      <c r="H92" s="120"/>
      <c r="I92" s="71"/>
    </row>
    <row r="93" spans="1:9" x14ac:dyDescent="0.25">
      <c r="A93" s="71"/>
      <c r="B93" s="83" t="s">
        <v>306</v>
      </c>
      <c r="C93" s="84"/>
      <c r="D93" s="84"/>
      <c r="E93" s="84"/>
      <c r="F93" s="116">
        <v>88</v>
      </c>
      <c r="G93" s="119">
        <f>F93*E43</f>
        <v>0</v>
      </c>
      <c r="H93" s="120"/>
      <c r="I93" s="71"/>
    </row>
    <row r="94" spans="1:9" x14ac:dyDescent="0.25">
      <c r="A94" s="71"/>
      <c r="B94" s="83" t="s">
        <v>80</v>
      </c>
      <c r="C94" s="84"/>
      <c r="D94" s="84"/>
      <c r="E94" s="84"/>
      <c r="F94" s="116"/>
      <c r="G94" s="119">
        <f>F44</f>
        <v>0</v>
      </c>
      <c r="H94" s="120"/>
      <c r="I94" s="71"/>
    </row>
    <row r="95" spans="1:9" x14ac:dyDescent="0.25">
      <c r="A95" s="71"/>
      <c r="B95" s="83"/>
      <c r="C95" s="84"/>
      <c r="D95" s="84"/>
      <c r="E95" s="84"/>
      <c r="F95" s="116"/>
      <c r="G95" s="119"/>
      <c r="H95" s="155">
        <f>SUM(G92:G94)</f>
        <v>0</v>
      </c>
      <c r="I95" s="71"/>
    </row>
    <row r="96" spans="1:9" x14ac:dyDescent="0.25">
      <c r="A96" s="71"/>
      <c r="B96" s="83" t="s">
        <v>82</v>
      </c>
      <c r="C96" s="84"/>
      <c r="D96" s="84"/>
      <c r="E96" s="84"/>
      <c r="F96" s="116"/>
      <c r="G96" s="119">
        <f>F45</f>
        <v>0</v>
      </c>
      <c r="H96" s="128">
        <f>G96</f>
        <v>0</v>
      </c>
      <c r="I96" s="71"/>
    </row>
    <row r="97" spans="1:9" x14ac:dyDescent="0.25">
      <c r="A97" s="71"/>
      <c r="B97" s="83" t="s">
        <v>83</v>
      </c>
      <c r="C97" s="84"/>
      <c r="D97" s="84"/>
      <c r="E97" s="84"/>
      <c r="F97" s="116"/>
      <c r="G97" s="119">
        <f>F46</f>
        <v>0</v>
      </c>
      <c r="H97" s="128">
        <f>G97</f>
        <v>0</v>
      </c>
      <c r="I97" s="71"/>
    </row>
    <row r="98" spans="1:9" x14ac:dyDescent="0.25">
      <c r="A98" s="71"/>
      <c r="B98" s="83" t="s">
        <v>84</v>
      </c>
      <c r="C98" s="84"/>
      <c r="D98" s="84"/>
      <c r="E98" s="84"/>
      <c r="F98" s="116"/>
      <c r="G98" s="119">
        <f>F47</f>
        <v>0</v>
      </c>
      <c r="H98" s="128">
        <f>G98</f>
        <v>0</v>
      </c>
      <c r="I98" s="71"/>
    </row>
    <row r="99" spans="1:9" ht="16.5" thickBot="1" x14ac:dyDescent="0.3">
      <c r="A99" s="71"/>
      <c r="B99" s="83" t="s">
        <v>85</v>
      </c>
      <c r="C99" s="84"/>
      <c r="D99" s="84"/>
      <c r="E99" s="84"/>
      <c r="F99" s="116"/>
      <c r="G99" s="119">
        <f>F48</f>
        <v>0</v>
      </c>
      <c r="H99" s="128">
        <f>G99</f>
        <v>0</v>
      </c>
      <c r="I99" s="71"/>
    </row>
    <row r="100" spans="1:9" ht="16.5" thickBot="1" x14ac:dyDescent="0.3">
      <c r="A100" s="71"/>
      <c r="B100" s="129" t="s">
        <v>16</v>
      </c>
      <c r="C100" s="112"/>
      <c r="D100" s="112"/>
      <c r="E100" s="112"/>
      <c r="F100" s="130"/>
      <c r="G100" s="131"/>
      <c r="H100" s="132">
        <f>SUM(H80:H99)</f>
        <v>0</v>
      </c>
      <c r="I100" s="71"/>
    </row>
  </sheetData>
  <sheetProtection sheet="1" objects="1" scenarios="1" formatCells="0" selectLockedCells="1"/>
  <mergeCells count="24">
    <mergeCell ref="H8:H9"/>
    <mergeCell ref="B52:G52"/>
    <mergeCell ref="B53:G53"/>
    <mergeCell ref="B54:G54"/>
    <mergeCell ref="B18:C18"/>
    <mergeCell ref="B19:C19"/>
    <mergeCell ref="B20:C20"/>
    <mergeCell ref="B21:C21"/>
    <mergeCell ref="B16:C16"/>
    <mergeCell ref="B17:C17"/>
    <mergeCell ref="B11:C11"/>
    <mergeCell ref="B12:C12"/>
    <mergeCell ref="B13:C13"/>
    <mergeCell ref="B14:C14"/>
    <mergeCell ref="B15:C15"/>
    <mergeCell ref="B28:C28"/>
    <mergeCell ref="B29:C29"/>
    <mergeCell ref="B32:C32"/>
    <mergeCell ref="B22:C22"/>
    <mergeCell ref="B23:C23"/>
    <mergeCell ref="B24:C24"/>
    <mergeCell ref="B25:C25"/>
    <mergeCell ref="B26:C26"/>
    <mergeCell ref="B27:C27"/>
  </mergeCells>
  <conditionalFormatting sqref="B9">
    <cfRule type="cellIs" dxfId="1" priority="1" stopIfTrue="1" operator="greaterThan">
      <formula>""""""</formula>
    </cfRule>
  </conditionalFormatting>
  <pageMargins left="0.70866141732283472" right="0.70866141732283472" top="0.55118110236220474" bottom="0.55118110236220474" header="0.31496062992125984" footer="0.31496062992125984"/>
  <pageSetup paperSize="9" scale="45" fitToHeight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G196"/>
  <sheetViews>
    <sheetView zoomScale="90" zoomScaleNormal="90" workbookViewId="0">
      <selection activeCell="K26" sqref="K26"/>
    </sheetView>
  </sheetViews>
  <sheetFormatPr defaultRowHeight="18.75" x14ac:dyDescent="0.3"/>
  <cols>
    <col min="1" max="1" width="2.85546875" style="41" customWidth="1"/>
    <col min="2" max="2" width="5" style="41" customWidth="1"/>
    <col min="3" max="3" width="69.7109375" style="41" bestFit="1" customWidth="1"/>
    <col min="4" max="4" width="13.42578125" style="41" customWidth="1"/>
    <col min="5" max="5" width="13.140625" style="41" customWidth="1"/>
    <col min="6" max="6" width="15.7109375" style="42" bestFit="1" customWidth="1"/>
    <col min="7" max="7" width="20.7109375" style="41" bestFit="1" customWidth="1"/>
    <col min="8" max="16384" width="9.140625" style="41"/>
  </cols>
  <sheetData>
    <row r="1" spans="1:7" ht="19.5" thickBot="1" x14ac:dyDescent="0.35"/>
    <row r="2" spans="1:7" ht="21" thickBot="1" x14ac:dyDescent="0.35">
      <c r="A2" s="33"/>
      <c r="B2" s="261" t="s">
        <v>20</v>
      </c>
      <c r="C2" s="262"/>
      <c r="D2" s="262"/>
      <c r="E2" s="262"/>
      <c r="F2" s="263"/>
      <c r="G2" s="40"/>
    </row>
    <row r="3" spans="1:7" ht="20.25" x14ac:dyDescent="0.3">
      <c r="A3" s="33"/>
      <c r="B3" s="257" t="s">
        <v>108</v>
      </c>
      <c r="C3" s="258"/>
      <c r="D3" s="151" t="str">
        <f>'1. Instructions'!F12</f>
        <v>20/21</v>
      </c>
      <c r="E3" s="151"/>
      <c r="F3" s="152"/>
      <c r="G3" s="15"/>
    </row>
    <row r="4" spans="1:7" ht="21" customHeight="1" thickBot="1" x14ac:dyDescent="0.35">
      <c r="A4" s="33"/>
      <c r="B4" s="259" t="str">
        <f>'1. Instructions'!F8</f>
        <v>Scoil</v>
      </c>
      <c r="C4" s="260"/>
      <c r="D4" s="169"/>
      <c r="E4" s="153" t="str">
        <f>'1. Instructions'!F10</f>
        <v>12345G</v>
      </c>
      <c r="F4" s="154"/>
      <c r="G4" s="14"/>
    </row>
    <row r="5" spans="1:7" ht="19.5" thickBot="1" x14ac:dyDescent="0.35">
      <c r="A5" s="34"/>
      <c r="B5" s="16"/>
      <c r="C5" s="61" t="s">
        <v>0</v>
      </c>
      <c r="D5" s="59"/>
      <c r="E5" s="59"/>
      <c r="F5" s="60" t="s">
        <v>275</v>
      </c>
    </row>
    <row r="6" spans="1:7" ht="19.5" thickBot="1" x14ac:dyDescent="0.35">
      <c r="A6" s="34"/>
      <c r="B6" s="17"/>
      <c r="C6" s="63" t="s">
        <v>276</v>
      </c>
      <c r="D6" s="19"/>
      <c r="E6" s="19"/>
      <c r="F6" s="20"/>
    </row>
    <row r="7" spans="1:7" x14ac:dyDescent="0.3">
      <c r="A7" s="34"/>
      <c r="B7" s="51">
        <v>3010</v>
      </c>
      <c r="C7" s="52" t="s">
        <v>149</v>
      </c>
      <c r="D7" s="53"/>
      <c r="E7" s="54"/>
      <c r="F7" s="214">
        <f>'2. Budget Grant Calculation'!H80</f>
        <v>0</v>
      </c>
    </row>
    <row r="8" spans="1:7" x14ac:dyDescent="0.3">
      <c r="A8" s="34"/>
      <c r="B8" s="55">
        <v>3020</v>
      </c>
      <c r="C8" s="52" t="s">
        <v>81</v>
      </c>
      <c r="D8" s="53"/>
      <c r="E8" s="54"/>
      <c r="F8" s="214">
        <f>'2. Budget Grant Calculation'!H96</f>
        <v>0</v>
      </c>
    </row>
    <row r="9" spans="1:7" x14ac:dyDescent="0.3">
      <c r="A9" s="34"/>
      <c r="B9" s="55">
        <v>3050</v>
      </c>
      <c r="C9" s="52" t="s">
        <v>150</v>
      </c>
      <c r="D9" s="56"/>
      <c r="E9" s="57"/>
      <c r="F9" s="214">
        <f>'2. Budget Grant Calculation'!H95</f>
        <v>0</v>
      </c>
    </row>
    <row r="10" spans="1:7" x14ac:dyDescent="0.3">
      <c r="A10" s="34"/>
      <c r="B10" s="55">
        <v>3140</v>
      </c>
      <c r="C10" s="52" t="s">
        <v>151</v>
      </c>
      <c r="D10" s="53"/>
      <c r="E10" s="54"/>
      <c r="F10" s="215"/>
    </row>
    <row r="11" spans="1:7" x14ac:dyDescent="0.3">
      <c r="A11" s="34"/>
      <c r="B11" s="55">
        <v>3150</v>
      </c>
      <c r="C11" s="52" t="s">
        <v>91</v>
      </c>
      <c r="D11" s="56"/>
      <c r="E11" s="57"/>
      <c r="F11" s="214">
        <f>'2. Budget Grant Calculation'!H83</f>
        <v>0</v>
      </c>
    </row>
    <row r="12" spans="1:7" x14ac:dyDescent="0.3">
      <c r="A12" s="34"/>
      <c r="B12" s="55">
        <v>3150</v>
      </c>
      <c r="C12" s="52" t="s">
        <v>92</v>
      </c>
      <c r="D12" s="56"/>
      <c r="E12" s="57"/>
      <c r="F12" s="214">
        <f>'2. Budget Grant Calculation'!H84</f>
        <v>0</v>
      </c>
    </row>
    <row r="13" spans="1:7" x14ac:dyDescent="0.3">
      <c r="A13" s="34"/>
      <c r="B13" s="51">
        <v>3160</v>
      </c>
      <c r="C13" s="52" t="s">
        <v>90</v>
      </c>
      <c r="D13" s="53"/>
      <c r="E13" s="54"/>
      <c r="F13" s="214">
        <f>'2. Budget Grant Calculation'!H81</f>
        <v>0</v>
      </c>
    </row>
    <row r="14" spans="1:7" x14ac:dyDescent="0.3">
      <c r="A14" s="34"/>
      <c r="B14" s="51">
        <v>3160</v>
      </c>
      <c r="C14" s="52" t="s">
        <v>89</v>
      </c>
      <c r="D14" s="53"/>
      <c r="E14" s="54"/>
      <c r="F14" s="214">
        <f>'2. Budget Grant Calculation'!H82</f>
        <v>0</v>
      </c>
    </row>
    <row r="15" spans="1:7" x14ac:dyDescent="0.3">
      <c r="A15" s="34"/>
      <c r="B15" s="51">
        <v>3170</v>
      </c>
      <c r="C15" s="52" t="s">
        <v>309</v>
      </c>
      <c r="D15" s="53"/>
      <c r="E15" s="54"/>
      <c r="F15" s="215"/>
    </row>
    <row r="16" spans="1:7" x14ac:dyDescent="0.3">
      <c r="A16" s="34"/>
      <c r="B16" s="51">
        <v>3190</v>
      </c>
      <c r="C16" s="52" t="s">
        <v>152</v>
      </c>
      <c r="D16" s="53"/>
      <c r="E16" s="54"/>
      <c r="F16" s="214">
        <f>'2. Budget Grant Calculation'!H88</f>
        <v>0</v>
      </c>
    </row>
    <row r="17" spans="1:6" x14ac:dyDescent="0.3">
      <c r="A17" s="34"/>
      <c r="B17" s="51">
        <v>3200</v>
      </c>
      <c r="C17" s="52" t="s">
        <v>153</v>
      </c>
      <c r="D17" s="53"/>
      <c r="E17" s="54"/>
      <c r="F17" s="214">
        <f>'2. Budget Grant Calculation'!H89</f>
        <v>0</v>
      </c>
    </row>
    <row r="18" spans="1:6" x14ac:dyDescent="0.3">
      <c r="A18" s="34"/>
      <c r="B18" s="51">
        <v>3210</v>
      </c>
      <c r="C18" s="52" t="s">
        <v>302</v>
      </c>
      <c r="D18" s="53"/>
      <c r="E18" s="54"/>
      <c r="F18" s="214"/>
    </row>
    <row r="19" spans="1:6" x14ac:dyDescent="0.3">
      <c r="A19" s="34"/>
      <c r="B19" s="51">
        <v>3230</v>
      </c>
      <c r="C19" s="52" t="s">
        <v>154</v>
      </c>
      <c r="D19" s="53"/>
      <c r="E19" s="54"/>
      <c r="F19" s="215"/>
    </row>
    <row r="20" spans="1:6" x14ac:dyDescent="0.3">
      <c r="A20" s="34"/>
      <c r="B20" s="51">
        <v>3260</v>
      </c>
      <c r="C20" s="52" t="s">
        <v>299</v>
      </c>
      <c r="D20" s="53"/>
      <c r="E20" s="54"/>
      <c r="F20" s="215"/>
    </row>
    <row r="21" spans="1:6" x14ac:dyDescent="0.3">
      <c r="A21" s="34"/>
      <c r="B21" s="51">
        <v>3275</v>
      </c>
      <c r="C21" s="52" t="s">
        <v>155</v>
      </c>
      <c r="D21" s="56"/>
      <c r="E21" s="57"/>
      <c r="F21" s="214">
        <f>'2. Budget Grant Calculation'!H97</f>
        <v>0</v>
      </c>
    </row>
    <row r="22" spans="1:6" x14ac:dyDescent="0.3">
      <c r="A22" s="34"/>
      <c r="B22" s="51">
        <v>3276</v>
      </c>
      <c r="C22" s="52" t="s">
        <v>310</v>
      </c>
      <c r="D22" s="56"/>
      <c r="E22" s="57"/>
      <c r="F22" s="215"/>
    </row>
    <row r="23" spans="1:6" x14ac:dyDescent="0.3">
      <c r="A23" s="34"/>
      <c r="B23" s="51">
        <v>3290</v>
      </c>
      <c r="C23" s="52" t="s">
        <v>156</v>
      </c>
      <c r="D23" s="56"/>
      <c r="E23" s="57"/>
      <c r="F23" s="214">
        <f>'2. Budget Grant Calculation'!H98</f>
        <v>0</v>
      </c>
    </row>
    <row r="24" spans="1:6" x14ac:dyDescent="0.3">
      <c r="A24" s="34"/>
      <c r="B24" s="51">
        <v>3291</v>
      </c>
      <c r="C24" s="52" t="s">
        <v>157</v>
      </c>
      <c r="D24" s="53"/>
      <c r="E24" s="54"/>
      <c r="F24" s="214">
        <f>'2. Budget Grant Calculation'!H86</f>
        <v>0</v>
      </c>
    </row>
    <row r="25" spans="1:6" x14ac:dyDescent="0.3">
      <c r="A25" s="34"/>
      <c r="B25" s="51">
        <v>3292</v>
      </c>
      <c r="C25" s="52" t="s">
        <v>48</v>
      </c>
      <c r="D25" s="53"/>
      <c r="E25" s="54"/>
      <c r="F25" s="214">
        <f>'2. Budget Grant Calculation'!H99</f>
        <v>0</v>
      </c>
    </row>
    <row r="26" spans="1:6" x14ac:dyDescent="0.3">
      <c r="A26" s="34"/>
      <c r="B26" s="51">
        <v>3293</v>
      </c>
      <c r="C26" s="52" t="s">
        <v>158</v>
      </c>
      <c r="D26" s="53"/>
      <c r="E26" s="54"/>
      <c r="F26" s="215"/>
    </row>
    <row r="27" spans="1:6" ht="19.5" thickBot="1" x14ac:dyDescent="0.35">
      <c r="A27" s="34"/>
      <c r="B27" s="51">
        <v>3294</v>
      </c>
      <c r="C27" s="52" t="s">
        <v>36</v>
      </c>
      <c r="D27" s="56"/>
      <c r="E27" s="57"/>
      <c r="F27" s="215"/>
    </row>
    <row r="28" spans="1:6" ht="19.5" thickBot="1" x14ac:dyDescent="0.35">
      <c r="A28" s="34"/>
      <c r="B28" s="62"/>
      <c r="C28" s="63" t="s">
        <v>23</v>
      </c>
      <c r="D28" s="18"/>
      <c r="E28" s="18"/>
      <c r="F28" s="228">
        <f>SUM(F7:F27)</f>
        <v>0</v>
      </c>
    </row>
    <row r="29" spans="1:6" ht="19.5" thickBot="1" x14ac:dyDescent="0.35">
      <c r="A29" s="34"/>
      <c r="B29" s="17"/>
      <c r="C29" s="63" t="s">
        <v>52</v>
      </c>
      <c r="D29" s="19"/>
      <c r="E29" s="19"/>
      <c r="F29" s="20"/>
    </row>
    <row r="30" spans="1:6" x14ac:dyDescent="0.3">
      <c r="A30" s="34"/>
      <c r="B30" s="51">
        <v>3295</v>
      </c>
      <c r="C30" s="52" t="s">
        <v>159</v>
      </c>
      <c r="D30" s="53"/>
      <c r="E30" s="54"/>
      <c r="F30" s="215"/>
    </row>
    <row r="31" spans="1:6" x14ac:dyDescent="0.3">
      <c r="A31" s="34"/>
      <c r="B31" s="51">
        <v>3296</v>
      </c>
      <c r="C31" s="52" t="s">
        <v>160</v>
      </c>
      <c r="D31" s="53"/>
      <c r="E31" s="54"/>
      <c r="F31" s="215"/>
    </row>
    <row r="32" spans="1:6" x14ac:dyDescent="0.3">
      <c r="A32" s="34"/>
      <c r="B32" s="51">
        <v>3297</v>
      </c>
      <c r="C32" s="52" t="s">
        <v>161</v>
      </c>
      <c r="D32" s="53"/>
      <c r="E32" s="54"/>
      <c r="F32" s="215"/>
    </row>
    <row r="33" spans="1:6" x14ac:dyDescent="0.3">
      <c r="A33" s="34"/>
      <c r="B33" s="51">
        <v>3298</v>
      </c>
      <c r="C33" s="52" t="s">
        <v>53</v>
      </c>
      <c r="D33" s="53"/>
      <c r="E33" s="54"/>
      <c r="F33" s="215"/>
    </row>
    <row r="34" spans="1:6" ht="19.5" thickBot="1" x14ac:dyDescent="0.35">
      <c r="A34" s="34"/>
      <c r="B34" s="51">
        <v>3299</v>
      </c>
      <c r="C34" s="52" t="s">
        <v>162</v>
      </c>
      <c r="D34" s="53"/>
      <c r="E34" s="54"/>
      <c r="F34" s="215"/>
    </row>
    <row r="35" spans="1:6" ht="19.5" thickBot="1" x14ac:dyDescent="0.35">
      <c r="A35" s="34"/>
      <c r="B35" s="17"/>
      <c r="C35" s="63" t="s">
        <v>54</v>
      </c>
      <c r="D35" s="18"/>
      <c r="E35" s="18"/>
      <c r="F35" s="228">
        <f>SUM(F30:F34)</f>
        <v>0</v>
      </c>
    </row>
    <row r="36" spans="1:6" ht="19.5" thickBot="1" x14ac:dyDescent="0.35">
      <c r="A36" s="34"/>
      <c r="B36" s="17"/>
      <c r="C36" s="63" t="s">
        <v>25</v>
      </c>
      <c r="D36" s="19"/>
      <c r="E36" s="19"/>
      <c r="F36" s="20"/>
    </row>
    <row r="37" spans="1:6" x14ac:dyDescent="0.3">
      <c r="A37" s="34"/>
      <c r="B37" s="51">
        <v>3300</v>
      </c>
      <c r="C37" s="52" t="s">
        <v>163</v>
      </c>
      <c r="D37" s="53"/>
      <c r="E37" s="54"/>
      <c r="F37" s="215"/>
    </row>
    <row r="38" spans="1:6" x14ac:dyDescent="0.3">
      <c r="A38" s="34"/>
      <c r="B38" s="51">
        <v>3310</v>
      </c>
      <c r="C38" s="52" t="s">
        <v>164</v>
      </c>
      <c r="D38" s="53"/>
      <c r="E38" s="54"/>
      <c r="F38" s="215"/>
    </row>
    <row r="39" spans="1:6" x14ac:dyDescent="0.3">
      <c r="A39" s="34"/>
      <c r="B39" s="51">
        <v>3330</v>
      </c>
      <c r="C39" s="52" t="s">
        <v>165</v>
      </c>
      <c r="D39" s="53"/>
      <c r="E39" s="54"/>
      <c r="F39" s="215"/>
    </row>
    <row r="40" spans="1:6" x14ac:dyDescent="0.3">
      <c r="A40" s="34"/>
      <c r="B40" s="51">
        <v>3335</v>
      </c>
      <c r="C40" s="52" t="s">
        <v>166</v>
      </c>
      <c r="D40" s="53"/>
      <c r="E40" s="54"/>
      <c r="F40" s="215"/>
    </row>
    <row r="41" spans="1:6" x14ac:dyDescent="0.3">
      <c r="A41" s="34"/>
      <c r="B41" s="51">
        <v>3350</v>
      </c>
      <c r="C41" s="52" t="s">
        <v>167</v>
      </c>
      <c r="D41" s="53"/>
      <c r="E41" s="54"/>
      <c r="F41" s="215"/>
    </row>
    <row r="42" spans="1:6" x14ac:dyDescent="0.3">
      <c r="A42" s="34"/>
      <c r="B42" s="51">
        <v>3370</v>
      </c>
      <c r="C42" s="52" t="s">
        <v>168</v>
      </c>
      <c r="D42" s="53"/>
      <c r="E42" s="54"/>
      <c r="F42" s="215"/>
    </row>
    <row r="43" spans="1:6" x14ac:dyDescent="0.3">
      <c r="A43" s="34"/>
      <c r="B43" s="51">
        <v>3375</v>
      </c>
      <c r="C43" s="52" t="s">
        <v>169</v>
      </c>
      <c r="D43" s="53"/>
      <c r="E43" s="54"/>
      <c r="F43" s="215"/>
    </row>
    <row r="44" spans="1:6" x14ac:dyDescent="0.3">
      <c r="A44" s="34"/>
      <c r="B44" s="51">
        <v>3390</v>
      </c>
      <c r="C44" s="52" t="s">
        <v>170</v>
      </c>
      <c r="D44" s="53"/>
      <c r="E44" s="54"/>
      <c r="F44" s="215"/>
    </row>
    <row r="45" spans="1:6" x14ac:dyDescent="0.3">
      <c r="A45" s="34"/>
      <c r="B45" s="51">
        <v>3410</v>
      </c>
      <c r="C45" s="52" t="s">
        <v>171</v>
      </c>
      <c r="D45" s="53"/>
      <c r="E45" s="54"/>
      <c r="F45" s="215"/>
    </row>
    <row r="46" spans="1:6" x14ac:dyDescent="0.3">
      <c r="A46" s="34"/>
      <c r="B46" s="51">
        <v>3420</v>
      </c>
      <c r="C46" s="52" t="s">
        <v>172</v>
      </c>
      <c r="D46" s="53"/>
      <c r="E46" s="54"/>
      <c r="F46" s="215"/>
    </row>
    <row r="47" spans="1:6" x14ac:dyDescent="0.3">
      <c r="A47" s="34"/>
      <c r="B47" s="51">
        <v>3430</v>
      </c>
      <c r="C47" s="52" t="s">
        <v>173</v>
      </c>
      <c r="D47" s="53"/>
      <c r="E47" s="54"/>
      <c r="F47" s="215"/>
    </row>
    <row r="48" spans="1:6" x14ac:dyDescent="0.3">
      <c r="A48" s="34"/>
      <c r="B48" s="51">
        <v>3440</v>
      </c>
      <c r="C48" s="52" t="s">
        <v>174</v>
      </c>
      <c r="D48" s="53"/>
      <c r="E48" s="54"/>
      <c r="F48" s="215"/>
    </row>
    <row r="49" spans="1:6" x14ac:dyDescent="0.3">
      <c r="A49" s="34"/>
      <c r="B49" s="51">
        <v>3450</v>
      </c>
      <c r="C49" s="52" t="s">
        <v>175</v>
      </c>
      <c r="D49" s="53"/>
      <c r="E49" s="54"/>
      <c r="F49" s="215"/>
    </row>
    <row r="50" spans="1:6" x14ac:dyDescent="0.3">
      <c r="A50" s="34"/>
      <c r="B50" s="51">
        <v>3490</v>
      </c>
      <c r="C50" s="52" t="s">
        <v>176</v>
      </c>
      <c r="D50" s="53"/>
      <c r="E50" s="54"/>
      <c r="F50" s="215"/>
    </row>
    <row r="51" spans="1:6" x14ac:dyDescent="0.3">
      <c r="A51" s="34"/>
      <c r="B51" s="51">
        <v>3500</v>
      </c>
      <c r="C51" s="52" t="s">
        <v>177</v>
      </c>
      <c r="D51" s="53"/>
      <c r="E51" s="54"/>
      <c r="F51" s="215"/>
    </row>
    <row r="52" spans="1:6" x14ac:dyDescent="0.3">
      <c r="A52" s="34"/>
      <c r="B52" s="51">
        <v>3510</v>
      </c>
      <c r="C52" s="52" t="s">
        <v>178</v>
      </c>
      <c r="D52" s="53"/>
      <c r="E52" s="54"/>
      <c r="F52" s="215"/>
    </row>
    <row r="53" spans="1:6" x14ac:dyDescent="0.3">
      <c r="A53" s="34"/>
      <c r="B53" s="51">
        <v>3520</v>
      </c>
      <c r="C53" s="52" t="s">
        <v>179</v>
      </c>
      <c r="D53" s="53"/>
      <c r="E53" s="54"/>
      <c r="F53" s="215"/>
    </row>
    <row r="54" spans="1:6" x14ac:dyDescent="0.3">
      <c r="A54" s="34"/>
      <c r="B54" s="51">
        <v>3530</v>
      </c>
      <c r="C54" s="52" t="s">
        <v>180</v>
      </c>
      <c r="D54" s="53"/>
      <c r="E54" s="54"/>
      <c r="F54" s="215"/>
    </row>
    <row r="55" spans="1:6" x14ac:dyDescent="0.3">
      <c r="A55" s="34"/>
      <c r="B55" s="51">
        <v>3531</v>
      </c>
      <c r="C55" s="52" t="s">
        <v>181</v>
      </c>
      <c r="D55" s="53"/>
      <c r="E55" s="54"/>
      <c r="F55" s="215"/>
    </row>
    <row r="56" spans="1:6" x14ac:dyDescent="0.3">
      <c r="A56" s="34"/>
      <c r="B56" s="51">
        <v>3535</v>
      </c>
      <c r="C56" s="52" t="s">
        <v>182</v>
      </c>
      <c r="D56" s="53"/>
      <c r="E56" s="54"/>
      <c r="F56" s="215"/>
    </row>
    <row r="57" spans="1:6" x14ac:dyDescent="0.3">
      <c r="A57" s="34"/>
      <c r="B57" s="51">
        <v>3540</v>
      </c>
      <c r="C57" s="52" t="s">
        <v>183</v>
      </c>
      <c r="D57" s="53"/>
      <c r="E57" s="54"/>
      <c r="F57" s="215"/>
    </row>
    <row r="58" spans="1:6" x14ac:dyDescent="0.3">
      <c r="A58" s="34"/>
      <c r="B58" s="51">
        <v>3550</v>
      </c>
      <c r="C58" s="52" t="s">
        <v>184</v>
      </c>
      <c r="D58" s="53"/>
      <c r="E58" s="54"/>
      <c r="F58" s="215"/>
    </row>
    <row r="59" spans="1:6" x14ac:dyDescent="0.3">
      <c r="A59" s="34"/>
      <c r="B59" s="51">
        <v>3570</v>
      </c>
      <c r="C59" s="52" t="s">
        <v>51</v>
      </c>
      <c r="D59" s="53"/>
      <c r="E59" s="54"/>
      <c r="F59" s="215"/>
    </row>
    <row r="60" spans="1:6" x14ac:dyDescent="0.3">
      <c r="A60" s="34"/>
      <c r="B60" s="51">
        <v>3572</v>
      </c>
      <c r="C60" s="52" t="s">
        <v>185</v>
      </c>
      <c r="D60" s="53"/>
      <c r="E60" s="54"/>
      <c r="F60" s="215"/>
    </row>
    <row r="61" spans="1:6" x14ac:dyDescent="0.3">
      <c r="A61" s="34"/>
      <c r="B61" s="51">
        <v>3573</v>
      </c>
      <c r="C61" s="52" t="s">
        <v>186</v>
      </c>
      <c r="D61" s="53"/>
      <c r="E61" s="54"/>
      <c r="F61" s="215"/>
    </row>
    <row r="62" spans="1:6" x14ac:dyDescent="0.3">
      <c r="A62" s="34"/>
      <c r="B62" s="51">
        <v>3574</v>
      </c>
      <c r="C62" s="52" t="s">
        <v>187</v>
      </c>
      <c r="D62" s="53"/>
      <c r="E62" s="54"/>
      <c r="F62" s="215"/>
    </row>
    <row r="63" spans="1:6" x14ac:dyDescent="0.3">
      <c r="A63" s="34"/>
      <c r="B63" s="51">
        <v>3575</v>
      </c>
      <c r="C63" s="52" t="s">
        <v>188</v>
      </c>
      <c r="D63" s="53"/>
      <c r="E63" s="54"/>
      <c r="F63" s="215"/>
    </row>
    <row r="64" spans="1:6" ht="19.5" thickBot="1" x14ac:dyDescent="0.35">
      <c r="A64" s="34"/>
      <c r="B64" s="51">
        <v>3580</v>
      </c>
      <c r="C64" s="52" t="s">
        <v>311</v>
      </c>
      <c r="D64" s="53"/>
      <c r="E64" s="226"/>
      <c r="F64" s="227"/>
    </row>
    <row r="65" spans="1:6" ht="19.5" thickBot="1" x14ac:dyDescent="0.35">
      <c r="A65" s="34"/>
      <c r="B65" s="17"/>
      <c r="C65" s="63" t="s">
        <v>26</v>
      </c>
      <c r="D65" s="18"/>
      <c r="E65" s="18"/>
      <c r="F65" s="228">
        <f>SUM(F37:F64)</f>
        <v>0</v>
      </c>
    </row>
    <row r="66" spans="1:6" ht="19.5" thickBot="1" x14ac:dyDescent="0.35">
      <c r="A66" s="34"/>
      <c r="B66" s="17"/>
      <c r="C66" s="63" t="s">
        <v>27</v>
      </c>
      <c r="D66" s="18"/>
      <c r="E66" s="18"/>
      <c r="F66" s="21"/>
    </row>
    <row r="67" spans="1:6" x14ac:dyDescent="0.3">
      <c r="A67" s="34"/>
      <c r="B67" s="51">
        <v>3650</v>
      </c>
      <c r="C67" s="52" t="s">
        <v>55</v>
      </c>
      <c r="D67" s="53"/>
      <c r="E67" s="54"/>
      <c r="F67" s="215">
        <v>0</v>
      </c>
    </row>
    <row r="68" spans="1:6" x14ac:dyDescent="0.3">
      <c r="A68" s="34"/>
      <c r="B68" s="51">
        <v>3700</v>
      </c>
      <c r="C68" s="52" t="s">
        <v>189</v>
      </c>
      <c r="D68" s="53"/>
      <c r="E68" s="54"/>
      <c r="F68" s="215">
        <v>0</v>
      </c>
    </row>
    <row r="69" spans="1:6" x14ac:dyDescent="0.3">
      <c r="A69" s="34"/>
      <c r="B69" s="51">
        <v>3770</v>
      </c>
      <c r="C69" s="52" t="s">
        <v>190</v>
      </c>
      <c r="D69" s="53"/>
      <c r="E69" s="54"/>
      <c r="F69" s="215">
        <v>0</v>
      </c>
    </row>
    <row r="70" spans="1:6" x14ac:dyDescent="0.3">
      <c r="A70" s="34"/>
      <c r="B70" s="51">
        <v>3800</v>
      </c>
      <c r="C70" s="52" t="s">
        <v>3</v>
      </c>
      <c r="D70" s="53"/>
      <c r="E70" s="54"/>
      <c r="F70" s="215">
        <v>0</v>
      </c>
    </row>
    <row r="71" spans="1:6" x14ac:dyDescent="0.3">
      <c r="A71" s="34"/>
      <c r="B71" s="51">
        <v>3840</v>
      </c>
      <c r="C71" s="52" t="s">
        <v>191</v>
      </c>
      <c r="D71" s="53"/>
      <c r="E71" s="54"/>
      <c r="F71" s="215">
        <v>0</v>
      </c>
    </row>
    <row r="72" spans="1:6" x14ac:dyDescent="0.3">
      <c r="A72" s="34"/>
      <c r="B72" s="51">
        <v>3850</v>
      </c>
      <c r="C72" s="52" t="s">
        <v>2</v>
      </c>
      <c r="D72" s="53"/>
      <c r="E72" s="54"/>
      <c r="F72" s="215">
        <v>0</v>
      </c>
    </row>
    <row r="73" spans="1:6" x14ac:dyDescent="0.3">
      <c r="A73" s="34"/>
      <c r="B73" s="51">
        <v>3851</v>
      </c>
      <c r="C73" s="52" t="s">
        <v>138</v>
      </c>
      <c r="D73" s="53"/>
      <c r="E73" s="54"/>
      <c r="F73" s="215">
        <v>0</v>
      </c>
    </row>
    <row r="74" spans="1:6" x14ac:dyDescent="0.3">
      <c r="A74" s="34"/>
      <c r="B74" s="51">
        <v>3852</v>
      </c>
      <c r="C74" s="52" t="s">
        <v>93</v>
      </c>
      <c r="D74" s="53"/>
      <c r="E74" s="54"/>
      <c r="F74" s="215">
        <v>0</v>
      </c>
    </row>
    <row r="75" spans="1:6" ht="19.5" thickBot="1" x14ac:dyDescent="0.35">
      <c r="A75" s="34"/>
      <c r="B75" s="51">
        <v>3853</v>
      </c>
      <c r="C75" s="52" t="s">
        <v>94</v>
      </c>
      <c r="D75" s="53"/>
      <c r="E75" s="54"/>
      <c r="F75" s="215">
        <v>0</v>
      </c>
    </row>
    <row r="76" spans="1:6" ht="19.5" thickBot="1" x14ac:dyDescent="0.35">
      <c r="A76" s="34"/>
      <c r="B76" s="17"/>
      <c r="C76" s="63" t="s">
        <v>28</v>
      </c>
      <c r="D76" s="18"/>
      <c r="E76" s="18"/>
      <c r="F76" s="170">
        <f>SUM(F67:F75)</f>
        <v>0</v>
      </c>
    </row>
    <row r="77" spans="1:6" ht="19.5" thickBot="1" x14ac:dyDescent="0.35">
      <c r="A77" s="34"/>
      <c r="B77" s="17"/>
      <c r="C77" s="63" t="s">
        <v>4</v>
      </c>
      <c r="D77" s="18"/>
      <c r="E77" s="18"/>
      <c r="F77" s="170">
        <f>F76+F35+F65+F28</f>
        <v>0</v>
      </c>
    </row>
    <row r="78" spans="1:6" ht="19.5" thickBot="1" x14ac:dyDescent="0.35">
      <c r="A78" s="34"/>
      <c r="B78" s="22"/>
      <c r="C78" s="23" t="s">
        <v>24</v>
      </c>
      <c r="D78" s="35"/>
      <c r="E78" s="35"/>
      <c r="F78" s="24"/>
    </row>
    <row r="79" spans="1:6" ht="19.5" thickBot="1" x14ac:dyDescent="0.35">
      <c r="A79" s="34"/>
      <c r="B79" s="58"/>
      <c r="C79" s="64" t="s">
        <v>5</v>
      </c>
      <c r="D79" s="65"/>
      <c r="E79" s="65"/>
      <c r="F79" s="66"/>
    </row>
    <row r="80" spans="1:6" ht="19.5" thickBot="1" x14ac:dyDescent="0.35">
      <c r="A80" s="34"/>
      <c r="B80" s="25"/>
      <c r="C80" s="67" t="s">
        <v>277</v>
      </c>
      <c r="D80" s="26"/>
      <c r="E80" s="26"/>
      <c r="F80" s="27"/>
    </row>
    <row r="81" spans="1:6" x14ac:dyDescent="0.3">
      <c r="A81" s="34"/>
      <c r="B81" s="51">
        <v>4110</v>
      </c>
      <c r="C81" s="52" t="s">
        <v>192</v>
      </c>
      <c r="D81" s="53"/>
      <c r="E81" s="54"/>
      <c r="F81" s="215">
        <v>0</v>
      </c>
    </row>
    <row r="82" spans="1:6" x14ac:dyDescent="0.3">
      <c r="A82" s="34"/>
      <c r="B82" s="51">
        <v>4111</v>
      </c>
      <c r="C82" s="52" t="s">
        <v>193</v>
      </c>
      <c r="D82" s="53"/>
      <c r="E82" s="54"/>
      <c r="F82" s="215">
        <v>0</v>
      </c>
    </row>
    <row r="83" spans="1:6" x14ac:dyDescent="0.3">
      <c r="A83" s="34"/>
      <c r="B83" s="51">
        <v>4150</v>
      </c>
      <c r="C83" s="52" t="s">
        <v>312</v>
      </c>
      <c r="D83" s="53"/>
      <c r="E83" s="54"/>
      <c r="F83" s="215">
        <v>0</v>
      </c>
    </row>
    <row r="84" spans="1:6" x14ac:dyDescent="0.3">
      <c r="A84" s="34"/>
      <c r="B84" s="51">
        <v>4170</v>
      </c>
      <c r="C84" s="52" t="s">
        <v>194</v>
      </c>
      <c r="D84" s="53"/>
      <c r="E84" s="54"/>
      <c r="F84" s="215">
        <v>0</v>
      </c>
    </row>
    <row r="85" spans="1:6" x14ac:dyDescent="0.3">
      <c r="A85" s="34"/>
      <c r="B85" s="51">
        <v>4180</v>
      </c>
      <c r="C85" s="52" t="s">
        <v>322</v>
      </c>
      <c r="D85" s="53"/>
      <c r="E85" s="54"/>
      <c r="F85" s="215"/>
    </row>
    <row r="86" spans="1:6" x14ac:dyDescent="0.3">
      <c r="A86" s="34"/>
      <c r="B86" s="51">
        <v>4190</v>
      </c>
      <c r="C86" s="52" t="s">
        <v>195</v>
      </c>
      <c r="D86" s="53"/>
      <c r="E86" s="54"/>
      <c r="F86" s="215">
        <v>0</v>
      </c>
    </row>
    <row r="87" spans="1:6" x14ac:dyDescent="0.3">
      <c r="A87" s="34"/>
      <c r="B87" s="51">
        <v>4194</v>
      </c>
      <c r="C87" s="52" t="s">
        <v>196</v>
      </c>
      <c r="D87" s="53"/>
      <c r="E87" s="54"/>
      <c r="F87" s="215">
        <v>0</v>
      </c>
    </row>
    <row r="88" spans="1:6" ht="19.5" thickBot="1" x14ac:dyDescent="0.35">
      <c r="A88" s="34"/>
      <c r="B88" s="51">
        <v>4196</v>
      </c>
      <c r="C88" s="52" t="s">
        <v>197</v>
      </c>
      <c r="D88" s="53"/>
      <c r="E88" s="54"/>
      <c r="F88" s="215">
        <v>0</v>
      </c>
    </row>
    <row r="89" spans="1:6" ht="19.5" thickBot="1" x14ac:dyDescent="0.35">
      <c r="A89" s="34"/>
      <c r="B89" s="28"/>
      <c r="C89" s="68" t="s">
        <v>278</v>
      </c>
      <c r="D89" s="29"/>
      <c r="E89" s="29"/>
      <c r="F89" s="171">
        <f>SUM(F81:F88)</f>
        <v>0</v>
      </c>
    </row>
    <row r="90" spans="1:6" ht="19.5" thickBot="1" x14ac:dyDescent="0.35">
      <c r="A90" s="34"/>
      <c r="B90" s="28"/>
      <c r="C90" s="68" t="s">
        <v>279</v>
      </c>
      <c r="D90" s="29"/>
      <c r="E90" s="29"/>
      <c r="F90" s="30"/>
    </row>
    <row r="91" spans="1:6" x14ac:dyDescent="0.3">
      <c r="A91" s="34"/>
      <c r="B91" s="51">
        <v>4310</v>
      </c>
      <c r="C91" s="52" t="s">
        <v>198</v>
      </c>
      <c r="D91" s="53"/>
      <c r="E91" s="54"/>
      <c r="F91" s="215">
        <v>0</v>
      </c>
    </row>
    <row r="92" spans="1:6" x14ac:dyDescent="0.3">
      <c r="A92" s="34"/>
      <c r="B92" s="51">
        <v>4330</v>
      </c>
      <c r="C92" s="52" t="s">
        <v>199</v>
      </c>
      <c r="D92" s="53"/>
      <c r="E92" s="54"/>
      <c r="F92" s="215">
        <v>0</v>
      </c>
    </row>
    <row r="93" spans="1:6" x14ac:dyDescent="0.3">
      <c r="A93" s="34"/>
      <c r="B93" s="51">
        <v>4350</v>
      </c>
      <c r="C93" s="52" t="s">
        <v>200</v>
      </c>
      <c r="D93" s="53"/>
      <c r="E93" s="54"/>
      <c r="F93" s="215">
        <v>0</v>
      </c>
    </row>
    <row r="94" spans="1:6" x14ac:dyDescent="0.3">
      <c r="A94" s="34"/>
      <c r="B94" s="51">
        <v>4410</v>
      </c>
      <c r="C94" s="52" t="s">
        <v>313</v>
      </c>
      <c r="D94" s="53"/>
      <c r="E94" s="54"/>
      <c r="F94" s="215">
        <v>0</v>
      </c>
    </row>
    <row r="95" spans="1:6" x14ac:dyDescent="0.3">
      <c r="A95" s="34"/>
      <c r="B95" s="51">
        <v>4490</v>
      </c>
      <c r="C95" s="52" t="s">
        <v>314</v>
      </c>
      <c r="D95" s="53"/>
      <c r="E95" s="54"/>
      <c r="F95" s="215"/>
    </row>
    <row r="96" spans="1:6" x14ac:dyDescent="0.3">
      <c r="A96" s="34"/>
      <c r="B96" s="51">
        <v>4550</v>
      </c>
      <c r="C96" s="52" t="s">
        <v>201</v>
      </c>
      <c r="D96" s="53"/>
      <c r="E96" s="54"/>
      <c r="F96" s="215">
        <v>0</v>
      </c>
    </row>
    <row r="97" spans="1:6" x14ac:dyDescent="0.3">
      <c r="A97" s="34"/>
      <c r="B97" s="51">
        <v>4570</v>
      </c>
      <c r="C97" s="52" t="s">
        <v>202</v>
      </c>
      <c r="D97" s="53"/>
      <c r="E97" s="54"/>
      <c r="F97" s="215">
        <v>0</v>
      </c>
    </row>
    <row r="98" spans="1:6" x14ac:dyDescent="0.3">
      <c r="A98" s="34"/>
      <c r="B98" s="51">
        <v>4590</v>
      </c>
      <c r="C98" s="52" t="s">
        <v>203</v>
      </c>
      <c r="D98" s="53"/>
      <c r="E98" s="54"/>
      <c r="F98" s="215">
        <v>0</v>
      </c>
    </row>
    <row r="99" spans="1:6" x14ac:dyDescent="0.3">
      <c r="A99" s="34"/>
      <c r="B99" s="51">
        <v>4610</v>
      </c>
      <c r="C99" s="52" t="s">
        <v>204</v>
      </c>
      <c r="D99" s="53"/>
      <c r="E99" s="54"/>
      <c r="F99" s="215">
        <v>0</v>
      </c>
    </row>
    <row r="100" spans="1:6" x14ac:dyDescent="0.3">
      <c r="A100" s="34"/>
      <c r="B100" s="51">
        <v>4620</v>
      </c>
      <c r="C100" s="52" t="s">
        <v>205</v>
      </c>
      <c r="D100" s="53"/>
      <c r="E100" s="54"/>
      <c r="F100" s="215">
        <v>0</v>
      </c>
    </row>
    <row r="101" spans="1:6" x14ac:dyDescent="0.3">
      <c r="A101" s="34"/>
      <c r="B101" s="51">
        <v>4640</v>
      </c>
      <c r="C101" s="52" t="s">
        <v>206</v>
      </c>
      <c r="D101" s="53"/>
      <c r="E101" s="54"/>
      <c r="F101" s="215">
        <v>0</v>
      </c>
    </row>
    <row r="102" spans="1:6" x14ac:dyDescent="0.3">
      <c r="A102" s="34"/>
      <c r="B102" s="51">
        <v>4650</v>
      </c>
      <c r="C102" s="52" t="s">
        <v>207</v>
      </c>
      <c r="D102" s="53"/>
      <c r="E102" s="54"/>
      <c r="F102" s="215">
        <v>0</v>
      </c>
    </row>
    <row r="103" spans="1:6" x14ac:dyDescent="0.3">
      <c r="A103" s="34"/>
      <c r="B103" s="51">
        <v>4670</v>
      </c>
      <c r="C103" s="52" t="s">
        <v>208</v>
      </c>
      <c r="D103" s="53"/>
      <c r="E103" s="54"/>
      <c r="F103" s="215">
        <v>0</v>
      </c>
    </row>
    <row r="104" spans="1:6" x14ac:dyDescent="0.3">
      <c r="A104" s="34"/>
      <c r="B104" s="51">
        <v>4671</v>
      </c>
      <c r="C104" s="52" t="s">
        <v>209</v>
      </c>
      <c r="D104" s="53"/>
      <c r="E104" s="54"/>
      <c r="F104" s="215">
        <v>0</v>
      </c>
    </row>
    <row r="105" spans="1:6" x14ac:dyDescent="0.3">
      <c r="A105" s="34"/>
      <c r="B105" s="51">
        <v>4690</v>
      </c>
      <c r="C105" s="52" t="s">
        <v>210</v>
      </c>
      <c r="D105" s="53"/>
      <c r="E105" s="54"/>
      <c r="F105" s="215">
        <v>0</v>
      </c>
    </row>
    <row r="106" spans="1:6" x14ac:dyDescent="0.3">
      <c r="A106" s="34"/>
      <c r="B106" s="51">
        <v>4710</v>
      </c>
      <c r="C106" s="52" t="s">
        <v>211</v>
      </c>
      <c r="D106" s="53"/>
      <c r="E106" s="54"/>
      <c r="F106" s="215">
        <v>0</v>
      </c>
    </row>
    <row r="107" spans="1:6" x14ac:dyDescent="0.3">
      <c r="A107" s="34"/>
      <c r="B107" s="51">
        <v>4720</v>
      </c>
      <c r="C107" s="52" t="s">
        <v>212</v>
      </c>
      <c r="D107" s="53"/>
      <c r="E107" s="54"/>
      <c r="F107" s="215">
        <v>0</v>
      </c>
    </row>
    <row r="108" spans="1:6" x14ac:dyDescent="0.3">
      <c r="A108" s="34"/>
      <c r="B108" s="51">
        <v>4730</v>
      </c>
      <c r="C108" s="52" t="s">
        <v>213</v>
      </c>
      <c r="D108" s="53"/>
      <c r="E108" s="54"/>
      <c r="F108" s="215">
        <v>0</v>
      </c>
    </row>
    <row r="109" spans="1:6" x14ac:dyDescent="0.3">
      <c r="A109" s="34"/>
      <c r="B109" s="51">
        <v>4740</v>
      </c>
      <c r="C109" s="52" t="s">
        <v>214</v>
      </c>
      <c r="D109" s="53"/>
      <c r="E109" s="54"/>
      <c r="F109" s="215">
        <v>0</v>
      </c>
    </row>
    <row r="110" spans="1:6" x14ac:dyDescent="0.3">
      <c r="A110" s="34"/>
      <c r="B110" s="51">
        <v>4741</v>
      </c>
      <c r="C110" s="52" t="s">
        <v>300</v>
      </c>
      <c r="D110" s="53"/>
      <c r="E110" s="54"/>
      <c r="F110" s="215"/>
    </row>
    <row r="111" spans="1:6" x14ac:dyDescent="0.3">
      <c r="A111" s="34"/>
      <c r="B111" s="51">
        <v>4760</v>
      </c>
      <c r="C111" s="52" t="s">
        <v>215</v>
      </c>
      <c r="D111" s="53"/>
      <c r="E111" s="54"/>
      <c r="F111" s="215">
        <v>0</v>
      </c>
    </row>
    <row r="112" spans="1:6" x14ac:dyDescent="0.3">
      <c r="A112" s="34"/>
      <c r="B112" s="51">
        <v>4770</v>
      </c>
      <c r="C112" s="52" t="s">
        <v>216</v>
      </c>
      <c r="D112" s="53"/>
      <c r="E112" s="54"/>
      <c r="F112" s="215">
        <v>0</v>
      </c>
    </row>
    <row r="113" spans="1:6" x14ac:dyDescent="0.3">
      <c r="A113" s="34"/>
      <c r="B113" s="51">
        <v>4780</v>
      </c>
      <c r="C113" s="52" t="s">
        <v>217</v>
      </c>
      <c r="D113" s="53"/>
      <c r="E113" s="54"/>
      <c r="F113" s="215">
        <v>0</v>
      </c>
    </row>
    <row r="114" spans="1:6" x14ac:dyDescent="0.3">
      <c r="A114" s="34"/>
      <c r="B114" s="51">
        <v>4810</v>
      </c>
      <c r="C114" s="52" t="s">
        <v>218</v>
      </c>
      <c r="D114" s="53"/>
      <c r="E114" s="54"/>
      <c r="F114" s="215">
        <v>0</v>
      </c>
    </row>
    <row r="115" spans="1:6" x14ac:dyDescent="0.3">
      <c r="A115" s="34"/>
      <c r="B115" s="51">
        <v>4815</v>
      </c>
      <c r="C115" s="52" t="s">
        <v>301</v>
      </c>
      <c r="D115" s="53"/>
      <c r="E115" s="54"/>
      <c r="F115" s="215">
        <v>0</v>
      </c>
    </row>
    <row r="116" spans="1:6" x14ac:dyDescent="0.3">
      <c r="A116" s="34"/>
      <c r="B116" s="51">
        <v>4910</v>
      </c>
      <c r="C116" s="52" t="s">
        <v>219</v>
      </c>
      <c r="D116" s="53"/>
      <c r="E116" s="54"/>
      <c r="F116" s="215">
        <v>0</v>
      </c>
    </row>
    <row r="117" spans="1:6" x14ac:dyDescent="0.3">
      <c r="A117" s="34"/>
      <c r="B117" s="51">
        <v>4911</v>
      </c>
      <c r="C117" s="52" t="s">
        <v>220</v>
      </c>
      <c r="D117" s="53"/>
      <c r="E117" s="54"/>
      <c r="F117" s="215">
        <v>0</v>
      </c>
    </row>
    <row r="118" spans="1:6" x14ac:dyDescent="0.3">
      <c r="A118" s="34"/>
      <c r="B118" s="51">
        <v>4912</v>
      </c>
      <c r="C118" s="52" t="s">
        <v>221</v>
      </c>
      <c r="D118" s="53"/>
      <c r="E118" s="54"/>
      <c r="F118" s="215">
        <v>0</v>
      </c>
    </row>
    <row r="119" spans="1:6" x14ac:dyDescent="0.3">
      <c r="A119" s="34"/>
      <c r="B119" s="51">
        <v>4913</v>
      </c>
      <c r="C119" s="52" t="s">
        <v>222</v>
      </c>
      <c r="D119" s="53"/>
      <c r="E119" s="54"/>
      <c r="F119" s="215">
        <v>0</v>
      </c>
    </row>
    <row r="120" spans="1:6" x14ac:dyDescent="0.3">
      <c r="A120" s="34"/>
      <c r="B120" s="51">
        <v>4914</v>
      </c>
      <c r="C120" s="52" t="s">
        <v>223</v>
      </c>
      <c r="D120" s="53"/>
      <c r="E120" s="54"/>
      <c r="F120" s="215">
        <v>0</v>
      </c>
    </row>
    <row r="121" spans="1:6" x14ac:dyDescent="0.3">
      <c r="A121" s="34"/>
      <c r="B121" s="51">
        <v>4916</v>
      </c>
      <c r="C121" s="52" t="s">
        <v>224</v>
      </c>
      <c r="D121" s="53"/>
      <c r="E121" s="54"/>
      <c r="F121" s="215">
        <v>0</v>
      </c>
    </row>
    <row r="122" spans="1:6" x14ac:dyDescent="0.3">
      <c r="A122" s="34"/>
      <c r="B122" s="51">
        <v>4917</v>
      </c>
      <c r="C122" s="52" t="s">
        <v>225</v>
      </c>
      <c r="D122" s="53"/>
      <c r="E122" s="54"/>
      <c r="F122" s="215">
        <v>0</v>
      </c>
    </row>
    <row r="123" spans="1:6" x14ac:dyDescent="0.3">
      <c r="A123" s="34"/>
      <c r="B123" s="51">
        <v>4918</v>
      </c>
      <c r="C123" s="52" t="s">
        <v>139</v>
      </c>
      <c r="D123" s="53"/>
      <c r="E123" s="54"/>
      <c r="F123" s="215">
        <v>0</v>
      </c>
    </row>
    <row r="124" spans="1:6" x14ac:dyDescent="0.3">
      <c r="A124" s="34"/>
      <c r="B124" s="51">
        <v>4919</v>
      </c>
      <c r="C124" s="52" t="s">
        <v>226</v>
      </c>
      <c r="D124" s="53"/>
      <c r="E124" s="54"/>
      <c r="F124" s="215">
        <v>0</v>
      </c>
    </row>
    <row r="125" spans="1:6" x14ac:dyDescent="0.3">
      <c r="A125" s="34"/>
      <c r="B125" s="51">
        <v>4920</v>
      </c>
      <c r="C125" s="52" t="s">
        <v>227</v>
      </c>
      <c r="D125" s="53"/>
      <c r="E125" s="54"/>
      <c r="F125" s="215">
        <v>0</v>
      </c>
    </row>
    <row r="126" spans="1:6" x14ac:dyDescent="0.3">
      <c r="A126" s="34"/>
      <c r="B126" s="51">
        <v>4921</v>
      </c>
      <c r="C126" s="52" t="s">
        <v>228</v>
      </c>
      <c r="D126" s="53"/>
      <c r="E126" s="54"/>
      <c r="F126" s="215">
        <v>0</v>
      </c>
    </row>
    <row r="127" spans="1:6" x14ac:dyDescent="0.3">
      <c r="A127" s="34"/>
      <c r="B127" s="51">
        <v>4922</v>
      </c>
      <c r="C127" s="52" t="s">
        <v>229</v>
      </c>
      <c r="D127" s="53"/>
      <c r="E127" s="54"/>
      <c r="F127" s="215">
        <v>0</v>
      </c>
    </row>
    <row r="128" spans="1:6" x14ac:dyDescent="0.3">
      <c r="A128" s="34"/>
      <c r="B128" s="51">
        <v>4923</v>
      </c>
      <c r="C128" s="52" t="s">
        <v>230</v>
      </c>
      <c r="D128" s="53"/>
      <c r="E128" s="54"/>
      <c r="F128" s="215">
        <v>0</v>
      </c>
    </row>
    <row r="129" spans="1:6" x14ac:dyDescent="0.3">
      <c r="A129" s="34"/>
      <c r="B129" s="51">
        <v>4924</v>
      </c>
      <c r="C129" s="52" t="s">
        <v>231</v>
      </c>
      <c r="D129" s="53"/>
      <c r="E129" s="54"/>
      <c r="F129" s="215">
        <v>0</v>
      </c>
    </row>
    <row r="130" spans="1:6" x14ac:dyDescent="0.3">
      <c r="A130" s="34"/>
      <c r="B130" s="51">
        <v>4925</v>
      </c>
      <c r="C130" s="52" t="s">
        <v>232</v>
      </c>
      <c r="D130" s="53"/>
      <c r="E130" s="54"/>
      <c r="F130" s="215">
        <v>0</v>
      </c>
    </row>
    <row r="131" spans="1:6" x14ac:dyDescent="0.3">
      <c r="A131" s="34"/>
      <c r="B131" s="51">
        <v>4926</v>
      </c>
      <c r="C131" s="52" t="s">
        <v>233</v>
      </c>
      <c r="D131" s="53"/>
      <c r="E131" s="54"/>
      <c r="F131" s="215">
        <v>0</v>
      </c>
    </row>
    <row r="132" spans="1:6" ht="19.5" thickBot="1" x14ac:dyDescent="0.35">
      <c r="A132" s="34"/>
      <c r="B132" s="51">
        <v>4930</v>
      </c>
      <c r="C132" s="52" t="s">
        <v>234</v>
      </c>
      <c r="D132" s="53"/>
      <c r="E132" s="54"/>
      <c r="F132" s="215">
        <v>0</v>
      </c>
    </row>
    <row r="133" spans="1:6" ht="19.5" thickBot="1" x14ac:dyDescent="0.35">
      <c r="A133" s="34"/>
      <c r="B133" s="28"/>
      <c r="C133" s="68" t="s">
        <v>280</v>
      </c>
      <c r="D133" s="29"/>
      <c r="E133" s="29"/>
      <c r="F133" s="171">
        <f>SUM(F91:F132)</f>
        <v>0</v>
      </c>
    </row>
    <row r="134" spans="1:6" ht="19.5" thickBot="1" x14ac:dyDescent="0.35">
      <c r="A134" s="34"/>
      <c r="B134" s="28"/>
      <c r="C134" s="68" t="s">
        <v>281</v>
      </c>
      <c r="D134" s="29"/>
      <c r="E134" s="29"/>
      <c r="F134" s="30"/>
    </row>
    <row r="135" spans="1:6" x14ac:dyDescent="0.3">
      <c r="A135" s="34"/>
      <c r="B135" s="51">
        <v>5010</v>
      </c>
      <c r="C135" s="52" t="s">
        <v>235</v>
      </c>
      <c r="D135" s="53"/>
      <c r="E135" s="54"/>
      <c r="F135" s="215">
        <v>0</v>
      </c>
    </row>
    <row r="136" spans="1:6" x14ac:dyDescent="0.3">
      <c r="A136" s="34"/>
      <c r="B136" s="51">
        <v>5030</v>
      </c>
      <c r="C136" s="52" t="s">
        <v>315</v>
      </c>
      <c r="D136" s="53"/>
      <c r="E136" s="54"/>
      <c r="F136" s="215"/>
    </row>
    <row r="137" spans="1:6" x14ac:dyDescent="0.3">
      <c r="A137" s="34"/>
      <c r="B137" s="51">
        <v>5110</v>
      </c>
      <c r="C137" s="52" t="s">
        <v>236</v>
      </c>
      <c r="D137" s="53"/>
      <c r="E137" s="54"/>
      <c r="F137" s="215">
        <v>0</v>
      </c>
    </row>
    <row r="138" spans="1:6" x14ac:dyDescent="0.3">
      <c r="A138" s="34"/>
      <c r="B138" s="51">
        <v>5112</v>
      </c>
      <c r="C138" s="52" t="s">
        <v>316</v>
      </c>
      <c r="D138" s="53"/>
      <c r="E138" s="54"/>
      <c r="F138" s="215"/>
    </row>
    <row r="139" spans="1:6" x14ac:dyDescent="0.3">
      <c r="A139" s="34"/>
      <c r="B139" s="51">
        <v>5150</v>
      </c>
      <c r="C139" s="52" t="s">
        <v>237</v>
      </c>
      <c r="D139" s="53"/>
      <c r="E139" s="54"/>
      <c r="F139" s="215">
        <v>0</v>
      </c>
    </row>
    <row r="140" spans="1:6" x14ac:dyDescent="0.3">
      <c r="A140" s="34"/>
      <c r="B140" s="51">
        <v>5170</v>
      </c>
      <c r="C140" s="52" t="s">
        <v>238</v>
      </c>
      <c r="D140" s="53"/>
      <c r="E140" s="54"/>
      <c r="F140" s="215">
        <v>0</v>
      </c>
    </row>
    <row r="141" spans="1:6" x14ac:dyDescent="0.3">
      <c r="A141" s="34"/>
      <c r="B141" s="51">
        <v>5310</v>
      </c>
      <c r="C141" s="52" t="s">
        <v>239</v>
      </c>
      <c r="D141" s="53"/>
      <c r="E141" s="54"/>
      <c r="F141" s="215">
        <v>0</v>
      </c>
    </row>
    <row r="142" spans="1:6" x14ac:dyDescent="0.3">
      <c r="A142" s="34"/>
      <c r="B142" s="51">
        <v>5315</v>
      </c>
      <c r="C142" s="52" t="s">
        <v>240</v>
      </c>
      <c r="D142" s="53"/>
      <c r="E142" s="54"/>
      <c r="F142" s="215">
        <v>0</v>
      </c>
    </row>
    <row r="143" spans="1:6" x14ac:dyDescent="0.3">
      <c r="A143" s="34"/>
      <c r="B143" s="51">
        <v>5350</v>
      </c>
      <c r="C143" s="52" t="s">
        <v>241</v>
      </c>
      <c r="D143" s="53"/>
      <c r="E143" s="54"/>
      <c r="F143" s="215">
        <v>0</v>
      </c>
    </row>
    <row r="144" spans="1:6" ht="15" customHeight="1" x14ac:dyDescent="0.3">
      <c r="A144" s="34"/>
      <c r="B144" s="51">
        <v>5400</v>
      </c>
      <c r="C144" s="52" t="s">
        <v>242</v>
      </c>
      <c r="D144" s="53"/>
      <c r="E144" s="54"/>
      <c r="F144" s="215">
        <v>0</v>
      </c>
    </row>
    <row r="145" spans="1:6" x14ac:dyDescent="0.3">
      <c r="A145" s="34"/>
      <c r="B145" s="51">
        <v>5450</v>
      </c>
      <c r="C145" s="52" t="s">
        <v>243</v>
      </c>
      <c r="D145" s="53"/>
      <c r="E145" s="54"/>
      <c r="F145" s="215">
        <v>0</v>
      </c>
    </row>
    <row r="146" spans="1:6" x14ac:dyDescent="0.3">
      <c r="A146" s="34"/>
      <c r="B146" s="51">
        <v>5510</v>
      </c>
      <c r="C146" s="52" t="s">
        <v>244</v>
      </c>
      <c r="D146" s="53"/>
      <c r="E146" s="54"/>
      <c r="F146" s="215">
        <v>0</v>
      </c>
    </row>
    <row r="147" spans="1:6" x14ac:dyDescent="0.3">
      <c r="A147" s="34"/>
      <c r="B147" s="51">
        <v>5550</v>
      </c>
      <c r="C147" s="52" t="s">
        <v>245</v>
      </c>
      <c r="D147" s="53"/>
      <c r="E147" s="54"/>
      <c r="F147" s="215">
        <v>0</v>
      </c>
    </row>
    <row r="148" spans="1:6" x14ac:dyDescent="0.3">
      <c r="A148" s="34"/>
      <c r="B148" s="51">
        <v>5551</v>
      </c>
      <c r="C148" s="52" t="s">
        <v>317</v>
      </c>
      <c r="D148" s="53"/>
      <c r="E148" s="54"/>
      <c r="F148" s="215">
        <v>0</v>
      </c>
    </row>
    <row r="149" spans="1:6" x14ac:dyDescent="0.3">
      <c r="A149" s="34"/>
      <c r="B149" s="51">
        <v>5552</v>
      </c>
      <c r="C149" s="52" t="s">
        <v>318</v>
      </c>
      <c r="D149" s="53"/>
      <c r="E149" s="54"/>
      <c r="F149" s="215"/>
    </row>
    <row r="150" spans="1:6" x14ac:dyDescent="0.3">
      <c r="A150" s="34"/>
      <c r="B150" s="51">
        <v>5610</v>
      </c>
      <c r="C150" s="52" t="s">
        <v>246</v>
      </c>
      <c r="D150" s="53"/>
      <c r="E150" s="54"/>
      <c r="F150" s="215">
        <v>0</v>
      </c>
    </row>
    <row r="151" spans="1:6" x14ac:dyDescent="0.3">
      <c r="A151" s="34"/>
      <c r="B151" s="51">
        <v>5700</v>
      </c>
      <c r="C151" s="52" t="s">
        <v>247</v>
      </c>
      <c r="D151" s="53"/>
      <c r="E151" s="54"/>
      <c r="F151" s="215">
        <v>0</v>
      </c>
    </row>
    <row r="152" spans="1:6" x14ac:dyDescent="0.3">
      <c r="A152" s="34"/>
      <c r="B152" s="51">
        <v>5710</v>
      </c>
      <c r="C152" s="52" t="s">
        <v>248</v>
      </c>
      <c r="D152" s="53"/>
      <c r="E152" s="54"/>
      <c r="F152" s="215">
        <v>0</v>
      </c>
    </row>
    <row r="153" spans="1:6" ht="19.5" thickBot="1" x14ac:dyDescent="0.35">
      <c r="A153" s="34"/>
      <c r="B153" s="51">
        <v>5800</v>
      </c>
      <c r="C153" s="52" t="s">
        <v>249</v>
      </c>
      <c r="D153" s="53"/>
      <c r="E153" s="54"/>
      <c r="F153" s="215">
        <v>0</v>
      </c>
    </row>
    <row r="154" spans="1:6" ht="19.5" thickBot="1" x14ac:dyDescent="0.35">
      <c r="A154" s="34"/>
      <c r="B154" s="28"/>
      <c r="C154" s="68" t="s">
        <v>282</v>
      </c>
      <c r="D154" s="29"/>
      <c r="E154" s="29"/>
      <c r="F154" s="171">
        <f>SUM(F135:F153)</f>
        <v>0</v>
      </c>
    </row>
    <row r="155" spans="1:6" ht="19.5" thickBot="1" x14ac:dyDescent="0.35">
      <c r="A155" s="34"/>
      <c r="B155" s="28"/>
      <c r="C155" s="68" t="s">
        <v>283</v>
      </c>
      <c r="D155" s="29"/>
      <c r="E155" s="29"/>
      <c r="F155" s="30"/>
    </row>
    <row r="156" spans="1:6" x14ac:dyDescent="0.3">
      <c r="A156" s="34"/>
      <c r="B156" s="51">
        <v>6010</v>
      </c>
      <c r="C156" s="52" t="s">
        <v>250</v>
      </c>
      <c r="D156" s="53"/>
      <c r="E156" s="54"/>
      <c r="F156" s="215">
        <v>0</v>
      </c>
    </row>
    <row r="157" spans="1:6" x14ac:dyDescent="0.3">
      <c r="A157" s="34"/>
      <c r="B157" s="51">
        <v>6050</v>
      </c>
      <c r="C157" s="52" t="s">
        <v>319</v>
      </c>
      <c r="D157" s="53"/>
      <c r="E157" s="54"/>
      <c r="F157" s="215"/>
    </row>
    <row r="158" spans="1:6" x14ac:dyDescent="0.3">
      <c r="A158" s="34"/>
      <c r="B158" s="51">
        <v>6100</v>
      </c>
      <c r="C158" s="52" t="s">
        <v>251</v>
      </c>
      <c r="D158" s="53"/>
      <c r="E158" s="54"/>
      <c r="F158" s="215">
        <v>0</v>
      </c>
    </row>
    <row r="159" spans="1:6" x14ac:dyDescent="0.3">
      <c r="A159" s="34"/>
      <c r="B159" s="51">
        <v>6150</v>
      </c>
      <c r="C159" s="52" t="s">
        <v>252</v>
      </c>
      <c r="D159" s="53"/>
      <c r="E159" s="54"/>
      <c r="F159" s="215">
        <v>0</v>
      </c>
    </row>
    <row r="160" spans="1:6" x14ac:dyDescent="0.3">
      <c r="A160" s="34"/>
      <c r="B160" s="51">
        <v>6210</v>
      </c>
      <c r="C160" s="52" t="s">
        <v>253</v>
      </c>
      <c r="D160" s="53"/>
      <c r="E160" s="54"/>
      <c r="F160" s="215">
        <v>0</v>
      </c>
    </row>
    <row r="161" spans="1:6" x14ac:dyDescent="0.3">
      <c r="A161" s="34"/>
      <c r="B161" s="51">
        <v>6250</v>
      </c>
      <c r="C161" s="52" t="s">
        <v>303</v>
      </c>
      <c r="D161" s="53"/>
      <c r="E161" s="54"/>
      <c r="F161" s="215">
        <v>0</v>
      </c>
    </row>
    <row r="162" spans="1:6" x14ac:dyDescent="0.3">
      <c r="A162" s="34"/>
      <c r="B162" s="51">
        <v>6300</v>
      </c>
      <c r="C162" s="52" t="s">
        <v>254</v>
      </c>
      <c r="D162" s="53"/>
      <c r="E162" s="54"/>
      <c r="F162" s="215">
        <v>0</v>
      </c>
    </row>
    <row r="163" spans="1:6" x14ac:dyDescent="0.3">
      <c r="A163" s="34"/>
      <c r="B163" s="51">
        <v>6305</v>
      </c>
      <c r="C163" s="52" t="s">
        <v>255</v>
      </c>
      <c r="D163" s="53"/>
      <c r="E163" s="54"/>
      <c r="F163" s="215">
        <v>0</v>
      </c>
    </row>
    <row r="164" spans="1:6" x14ac:dyDescent="0.3">
      <c r="A164" s="34"/>
      <c r="B164" s="51">
        <v>6350</v>
      </c>
      <c r="C164" s="52" t="s">
        <v>256</v>
      </c>
      <c r="D164" s="53"/>
      <c r="E164" s="54"/>
      <c r="F164" s="215">
        <v>0</v>
      </c>
    </row>
    <row r="165" spans="1:6" x14ac:dyDescent="0.3">
      <c r="A165" s="34"/>
      <c r="B165" s="51">
        <v>6355</v>
      </c>
      <c r="C165" s="52" t="s">
        <v>257</v>
      </c>
      <c r="D165" s="53"/>
      <c r="E165" s="54"/>
      <c r="F165" s="215">
        <v>0</v>
      </c>
    </row>
    <row r="166" spans="1:6" x14ac:dyDescent="0.3">
      <c r="A166" s="34"/>
      <c r="B166" s="51">
        <v>6400</v>
      </c>
      <c r="C166" s="52" t="s">
        <v>258</v>
      </c>
      <c r="D166" s="53"/>
      <c r="E166" s="54"/>
      <c r="F166" s="215">
        <v>0</v>
      </c>
    </row>
    <row r="167" spans="1:6" x14ac:dyDescent="0.3">
      <c r="A167" s="34"/>
      <c r="B167" s="51">
        <v>6450</v>
      </c>
      <c r="C167" s="52" t="s">
        <v>259</v>
      </c>
      <c r="D167" s="53"/>
      <c r="E167" s="54"/>
      <c r="F167" s="215">
        <v>0</v>
      </c>
    </row>
    <row r="168" spans="1:6" x14ac:dyDescent="0.3">
      <c r="A168" s="34"/>
      <c r="B168" s="51">
        <v>6500</v>
      </c>
      <c r="C168" s="52" t="s">
        <v>260</v>
      </c>
      <c r="D168" s="53"/>
      <c r="E168" s="54"/>
      <c r="F168" s="215">
        <v>0</v>
      </c>
    </row>
    <row r="169" spans="1:6" x14ac:dyDescent="0.3">
      <c r="A169" s="34"/>
      <c r="B169" s="51">
        <v>6600</v>
      </c>
      <c r="C169" s="52" t="s">
        <v>261</v>
      </c>
      <c r="D169" s="53"/>
      <c r="E169" s="54"/>
      <c r="F169" s="215">
        <v>0</v>
      </c>
    </row>
    <row r="170" spans="1:6" x14ac:dyDescent="0.3">
      <c r="A170" s="34"/>
      <c r="B170" s="51">
        <v>6650</v>
      </c>
      <c r="C170" s="52" t="s">
        <v>262</v>
      </c>
      <c r="D170" s="53"/>
      <c r="E170" s="54"/>
      <c r="F170" s="215">
        <v>0</v>
      </c>
    </row>
    <row r="171" spans="1:6" x14ac:dyDescent="0.3">
      <c r="A171" s="34"/>
      <c r="B171" s="51">
        <v>6700</v>
      </c>
      <c r="C171" s="52" t="s">
        <v>263</v>
      </c>
      <c r="D171" s="53"/>
      <c r="E171" s="54"/>
      <c r="F171" s="215">
        <v>0</v>
      </c>
    </row>
    <row r="172" spans="1:6" x14ac:dyDescent="0.3">
      <c r="A172" s="34"/>
      <c r="B172" s="51">
        <v>6730</v>
      </c>
      <c r="C172" s="52" t="s">
        <v>264</v>
      </c>
      <c r="D172" s="53"/>
      <c r="E172" s="54"/>
      <c r="F172" s="215">
        <v>0</v>
      </c>
    </row>
    <row r="173" spans="1:6" x14ac:dyDescent="0.3">
      <c r="A173" s="34"/>
      <c r="B173" s="51">
        <v>6731</v>
      </c>
      <c r="C173" s="52" t="s">
        <v>320</v>
      </c>
      <c r="D173" s="53"/>
      <c r="E173" s="54"/>
      <c r="F173" s="215">
        <v>0</v>
      </c>
    </row>
    <row r="174" spans="1:6" x14ac:dyDescent="0.3">
      <c r="A174" s="34"/>
      <c r="B174" s="51">
        <v>6750</v>
      </c>
      <c r="C174" s="52" t="s">
        <v>265</v>
      </c>
      <c r="D174" s="53"/>
      <c r="E174" s="54"/>
      <c r="F174" s="215">
        <v>0</v>
      </c>
    </row>
    <row r="175" spans="1:6" x14ac:dyDescent="0.3">
      <c r="A175" s="34"/>
      <c r="B175" s="51">
        <v>6755</v>
      </c>
      <c r="C175" s="52" t="s">
        <v>266</v>
      </c>
      <c r="D175" s="53"/>
      <c r="E175" s="54"/>
      <c r="F175" s="215">
        <v>0</v>
      </c>
    </row>
    <row r="176" spans="1:6" x14ac:dyDescent="0.3">
      <c r="A176" s="34"/>
      <c r="B176" s="51">
        <v>6780</v>
      </c>
      <c r="C176" s="52" t="s">
        <v>6</v>
      </c>
      <c r="D176" s="53"/>
      <c r="E176" s="54"/>
      <c r="F176" s="215">
        <v>0</v>
      </c>
    </row>
    <row r="177" spans="1:6" x14ac:dyDescent="0.3">
      <c r="A177" s="34"/>
      <c r="B177" s="51">
        <v>6800</v>
      </c>
      <c r="C177" s="52" t="s">
        <v>267</v>
      </c>
      <c r="D177" s="53"/>
      <c r="E177" s="54"/>
      <c r="F177" s="215">
        <v>0</v>
      </c>
    </row>
    <row r="178" spans="1:6" x14ac:dyDescent="0.3">
      <c r="A178" s="34"/>
      <c r="B178" s="51">
        <v>6830</v>
      </c>
      <c r="C178" s="52" t="s">
        <v>268</v>
      </c>
      <c r="D178" s="53"/>
      <c r="E178" s="54"/>
      <c r="F178" s="215"/>
    </row>
    <row r="179" spans="1:6" x14ac:dyDescent="0.3">
      <c r="A179" s="34"/>
      <c r="B179" s="51">
        <v>6860</v>
      </c>
      <c r="C179" s="52" t="s">
        <v>269</v>
      </c>
      <c r="D179" s="53"/>
      <c r="E179" s="54"/>
      <c r="F179" s="215">
        <v>0</v>
      </c>
    </row>
    <row r="180" spans="1:6" ht="19.5" thickBot="1" x14ac:dyDescent="0.35">
      <c r="A180" s="34"/>
      <c r="B180" s="51">
        <v>6900</v>
      </c>
      <c r="C180" s="52" t="s">
        <v>57</v>
      </c>
      <c r="D180" s="53"/>
      <c r="E180" s="54"/>
      <c r="F180" s="215">
        <v>0</v>
      </c>
    </row>
    <row r="181" spans="1:6" ht="19.5" thickBot="1" x14ac:dyDescent="0.35">
      <c r="A181" s="34"/>
      <c r="B181" s="28"/>
      <c r="C181" s="68" t="s">
        <v>284</v>
      </c>
      <c r="D181" s="29"/>
      <c r="E181" s="29"/>
      <c r="F181" s="171">
        <f>SUM(F156:F180)</f>
        <v>0</v>
      </c>
    </row>
    <row r="182" spans="1:6" ht="19.5" thickBot="1" x14ac:dyDescent="0.35">
      <c r="A182" s="34"/>
      <c r="B182" s="28"/>
      <c r="C182" s="68" t="s">
        <v>285</v>
      </c>
      <c r="D182" s="29"/>
      <c r="E182" s="29"/>
      <c r="F182" s="30"/>
    </row>
    <row r="183" spans="1:6" x14ac:dyDescent="0.3">
      <c r="A183" s="34"/>
      <c r="B183" s="51">
        <v>7300</v>
      </c>
      <c r="C183" s="52" t="s">
        <v>270</v>
      </c>
      <c r="D183" s="53"/>
      <c r="E183" s="54"/>
      <c r="F183" s="215">
        <v>0</v>
      </c>
    </row>
    <row r="184" spans="1:6" x14ac:dyDescent="0.3">
      <c r="A184" s="34"/>
      <c r="B184" s="51">
        <v>7320</v>
      </c>
      <c r="C184" s="52" t="s">
        <v>271</v>
      </c>
      <c r="D184" s="53"/>
      <c r="E184" s="54"/>
      <c r="F184" s="215">
        <v>0</v>
      </c>
    </row>
    <row r="185" spans="1:6" x14ac:dyDescent="0.3">
      <c r="A185" s="34"/>
      <c r="B185" s="51">
        <v>7400</v>
      </c>
      <c r="C185" s="52" t="s">
        <v>272</v>
      </c>
      <c r="D185" s="53"/>
      <c r="E185" s="54"/>
      <c r="F185" s="215">
        <v>0</v>
      </c>
    </row>
    <row r="186" spans="1:6" x14ac:dyDescent="0.3">
      <c r="A186" s="34"/>
      <c r="B186" s="51">
        <v>7450</v>
      </c>
      <c r="C186" s="52" t="s">
        <v>273</v>
      </c>
      <c r="D186" s="53"/>
      <c r="E186" s="54"/>
      <c r="F186" s="215">
        <v>0</v>
      </c>
    </row>
    <row r="187" spans="1:6" x14ac:dyDescent="0.3">
      <c r="A187" s="34"/>
      <c r="B187" s="51">
        <v>7800</v>
      </c>
      <c r="C187" s="52" t="s">
        <v>274</v>
      </c>
      <c r="D187" s="53"/>
      <c r="E187" s="54"/>
      <c r="F187" s="215">
        <v>0</v>
      </c>
    </row>
    <row r="188" spans="1:6" ht="19.5" thickBot="1" x14ac:dyDescent="0.35">
      <c r="A188" s="34"/>
      <c r="B188" s="51">
        <v>7850</v>
      </c>
      <c r="C188" s="52" t="s">
        <v>321</v>
      </c>
      <c r="D188" s="226"/>
      <c r="E188" s="226"/>
      <c r="F188" s="215">
        <v>0</v>
      </c>
    </row>
    <row r="189" spans="1:6" ht="19.5" thickBot="1" x14ac:dyDescent="0.35">
      <c r="A189" s="34"/>
      <c r="B189" s="28"/>
      <c r="C189" s="68" t="s">
        <v>286</v>
      </c>
      <c r="D189" s="29"/>
      <c r="E189" s="29"/>
      <c r="F189" s="171">
        <f>SUM(F183:F188)</f>
        <v>0</v>
      </c>
    </row>
    <row r="190" spans="1:6" ht="19.5" thickBot="1" x14ac:dyDescent="0.35">
      <c r="A190" s="34"/>
      <c r="B190" s="31"/>
      <c r="C190" s="69" t="s">
        <v>287</v>
      </c>
      <c r="D190" s="32"/>
      <c r="E190" s="32"/>
      <c r="F190" s="266">
        <f>(F189+F181+F154+F133+F89)*0.05</f>
        <v>0</v>
      </c>
    </row>
    <row r="191" spans="1:6" ht="19.5" thickBot="1" x14ac:dyDescent="0.35">
      <c r="A191" s="34"/>
      <c r="B191" s="28"/>
      <c r="C191" s="68" t="s">
        <v>29</v>
      </c>
      <c r="D191" s="29"/>
      <c r="E191" s="29"/>
      <c r="F191" s="171">
        <f>F189+F181+F154+F133+F89+F190</f>
        <v>0</v>
      </c>
    </row>
    <row r="192" spans="1:6" ht="19.5" thickBot="1" x14ac:dyDescent="0.35">
      <c r="A192" s="34"/>
      <c r="B192" s="11"/>
      <c r="C192" s="70" t="s">
        <v>34</v>
      </c>
      <c r="D192" s="12"/>
      <c r="E192" s="12"/>
      <c r="F192" s="229">
        <f>F77-F191</f>
        <v>0</v>
      </c>
    </row>
    <row r="193" spans="1:6" x14ac:dyDescent="0.3">
      <c r="A193" s="34"/>
    </row>
    <row r="194" spans="1:6" x14ac:dyDescent="0.3">
      <c r="A194" s="34"/>
      <c r="F194" s="41"/>
    </row>
    <row r="195" spans="1:6" x14ac:dyDescent="0.3">
      <c r="F195" s="41"/>
    </row>
    <row r="196" spans="1:6" x14ac:dyDescent="0.3">
      <c r="F196" s="41"/>
    </row>
  </sheetData>
  <sheetProtection sheet="1" objects="1" scenarios="1"/>
  <mergeCells count="3">
    <mergeCell ref="B3:C3"/>
    <mergeCell ref="B4:C4"/>
    <mergeCell ref="B2:F2"/>
  </mergeCells>
  <pageMargins left="0.23622047244094491" right="0.23622047244094491" top="0.74803149606299213" bottom="0.74803149606299213" header="0.31496062992125984" footer="0.31496062992125984"/>
  <pageSetup scale="49" fitToHeight="2" orientation="portrait" r:id="rId1"/>
  <rowBreaks count="1" manualBreakCount="1">
    <brk id="15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58"/>
  <sheetViews>
    <sheetView zoomScale="90" zoomScaleNormal="90" workbookViewId="0">
      <selection activeCell="H31" sqref="H31"/>
    </sheetView>
  </sheetViews>
  <sheetFormatPr defaultRowHeight="18.75" x14ac:dyDescent="0.3"/>
  <cols>
    <col min="1" max="1" width="5.7109375" style="41" customWidth="1"/>
    <col min="2" max="2" width="75.28515625" style="41" bestFit="1" customWidth="1"/>
    <col min="3" max="3" width="29" style="41" customWidth="1"/>
    <col min="4" max="4" width="12.85546875" style="41" bestFit="1" customWidth="1"/>
    <col min="5" max="16384" width="9.140625" style="41"/>
  </cols>
  <sheetData>
    <row r="1" spans="1:14" ht="20.25" x14ac:dyDescent="0.3">
      <c r="A1" s="16"/>
      <c r="B1" s="264" t="s">
        <v>114</v>
      </c>
      <c r="C1" s="265"/>
      <c r="D1" s="43"/>
      <c r="E1" s="43"/>
      <c r="F1" s="43"/>
      <c r="G1" s="43"/>
      <c r="H1" s="43"/>
      <c r="I1" s="10"/>
      <c r="J1" s="10"/>
    </row>
    <row r="2" spans="1:14" ht="20.25" x14ac:dyDescent="0.3">
      <c r="A2" s="34"/>
      <c r="B2" s="157" t="str">
        <f>'2. Budget Grant Calculation'!C1</f>
        <v xml:space="preserve">School Budget Year: </v>
      </c>
      <c r="C2" s="156" t="str">
        <f>'1. Instructions'!F12</f>
        <v>20/21</v>
      </c>
      <c r="D2" s="13"/>
      <c r="E2" s="13"/>
      <c r="F2" s="13"/>
      <c r="G2" s="13"/>
      <c r="H2" s="13"/>
      <c r="I2" s="15"/>
      <c r="J2" s="15"/>
      <c r="K2" s="15"/>
    </row>
    <row r="3" spans="1:14" ht="21" thickBot="1" x14ac:dyDescent="0.35">
      <c r="A3" s="34"/>
      <c r="B3" s="158" t="str">
        <f>'1. Instructions'!F8</f>
        <v>Scoil</v>
      </c>
      <c r="C3" s="159" t="str">
        <f>'1. Instructions'!F10</f>
        <v>12345G</v>
      </c>
      <c r="D3" s="1"/>
      <c r="E3" s="1"/>
      <c r="F3" s="1"/>
      <c r="G3" s="1"/>
      <c r="H3" s="14"/>
    </row>
    <row r="4" spans="1:14" x14ac:dyDescent="0.3">
      <c r="A4" s="34"/>
      <c r="B4" s="141"/>
      <c r="C4" s="142"/>
      <c r="D4" s="141"/>
      <c r="E4" s="1"/>
      <c r="F4" s="1"/>
      <c r="G4" s="1"/>
      <c r="H4" s="14"/>
    </row>
    <row r="5" spans="1:14" x14ac:dyDescent="0.3">
      <c r="A5" s="34"/>
      <c r="B5" s="148" t="s">
        <v>110</v>
      </c>
      <c r="C5" s="135" t="s">
        <v>12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30" customHeight="1" x14ac:dyDescent="0.3">
      <c r="A6" s="45" t="s">
        <v>17</v>
      </c>
      <c r="B6" s="137" t="s">
        <v>11</v>
      </c>
      <c r="C6" s="138"/>
    </row>
    <row r="7" spans="1:14" ht="17.100000000000001" customHeight="1" x14ac:dyDescent="0.3">
      <c r="A7" s="34"/>
      <c r="B7" s="216"/>
      <c r="C7" s="134"/>
    </row>
    <row r="8" spans="1:14" ht="17.100000000000001" customHeight="1" x14ac:dyDescent="0.3">
      <c r="A8" s="34"/>
      <c r="B8" s="217" t="s">
        <v>18</v>
      </c>
      <c r="C8" s="140">
        <v>0</v>
      </c>
    </row>
    <row r="9" spans="1:14" ht="17.100000000000001" customHeight="1" x14ac:dyDescent="0.3">
      <c r="A9" s="34"/>
      <c r="B9" s="218"/>
      <c r="C9" s="140"/>
    </row>
    <row r="10" spans="1:14" ht="17.100000000000001" customHeight="1" x14ac:dyDescent="0.3">
      <c r="A10" s="34"/>
      <c r="B10" s="219" t="s">
        <v>288</v>
      </c>
      <c r="C10" s="140">
        <v>0</v>
      </c>
    </row>
    <row r="11" spans="1:14" ht="17.100000000000001" customHeight="1" x14ac:dyDescent="0.3">
      <c r="A11" s="34"/>
      <c r="B11" s="218"/>
      <c r="C11" s="140" t="s">
        <v>8</v>
      </c>
    </row>
    <row r="12" spans="1:14" ht="17.100000000000001" customHeight="1" x14ac:dyDescent="0.3">
      <c r="A12" s="34"/>
      <c r="B12" s="219" t="s">
        <v>289</v>
      </c>
      <c r="C12" s="140">
        <v>0</v>
      </c>
    </row>
    <row r="13" spans="1:14" ht="17.100000000000001" customHeight="1" thickBot="1" x14ac:dyDescent="0.35">
      <c r="A13" s="34"/>
      <c r="B13" s="220"/>
      <c r="C13" s="140"/>
    </row>
    <row r="14" spans="1:14" ht="17.100000000000001" customHeight="1" thickBot="1" x14ac:dyDescent="0.35">
      <c r="A14" s="34"/>
      <c r="B14" s="137" t="s">
        <v>33</v>
      </c>
      <c r="C14" s="181">
        <f>SUM(C8:C13)</f>
        <v>0</v>
      </c>
      <c r="D14" s="46"/>
    </row>
    <row r="15" spans="1:14" ht="17.100000000000001" customHeight="1" x14ac:dyDescent="0.3">
      <c r="A15" s="34"/>
      <c r="B15" s="141"/>
      <c r="C15" s="142"/>
    </row>
    <row r="16" spans="1:14" ht="17.100000000000001" customHeight="1" x14ac:dyDescent="0.3">
      <c r="A16" s="47" t="s">
        <v>13</v>
      </c>
      <c r="B16" s="139"/>
      <c r="C16" s="138"/>
    </row>
    <row r="17" spans="1:6" ht="30" customHeight="1" x14ac:dyDescent="0.3">
      <c r="A17" s="34"/>
      <c r="B17" s="136" t="s">
        <v>14</v>
      </c>
      <c r="C17" s="143"/>
    </row>
    <row r="18" spans="1:6" ht="17.100000000000001" customHeight="1" x14ac:dyDescent="0.3">
      <c r="A18" s="34"/>
      <c r="B18" s="221"/>
      <c r="C18" s="138"/>
    </row>
    <row r="19" spans="1:6" ht="17.100000000000001" customHeight="1" x14ac:dyDescent="0.3">
      <c r="A19" s="34"/>
      <c r="B19" s="222" t="s">
        <v>22</v>
      </c>
      <c r="C19" s="144">
        <v>0</v>
      </c>
    </row>
    <row r="20" spans="1:6" ht="17.100000000000001" customHeight="1" x14ac:dyDescent="0.3">
      <c r="A20" s="34"/>
      <c r="B20" s="222" t="s">
        <v>8</v>
      </c>
      <c r="C20" s="140"/>
      <c r="F20" s="41" t="s">
        <v>290</v>
      </c>
    </row>
    <row r="21" spans="1:6" ht="17.100000000000001" customHeight="1" x14ac:dyDescent="0.3">
      <c r="A21" s="34"/>
      <c r="B21" s="222" t="s">
        <v>21</v>
      </c>
      <c r="C21" s="144">
        <v>0</v>
      </c>
    </row>
    <row r="22" spans="1:6" ht="17.100000000000001" customHeight="1" x14ac:dyDescent="0.3">
      <c r="A22" s="34"/>
      <c r="B22" s="223"/>
      <c r="C22" s="140"/>
    </row>
    <row r="23" spans="1:6" ht="17.100000000000001" customHeight="1" x14ac:dyDescent="0.3">
      <c r="A23" s="34"/>
      <c r="B23" s="222" t="s">
        <v>19</v>
      </c>
      <c r="C23" s="144">
        <v>0</v>
      </c>
    </row>
    <row r="24" spans="1:6" ht="17.100000000000001" customHeight="1" x14ac:dyDescent="0.3">
      <c r="A24" s="34"/>
      <c r="B24" s="223"/>
      <c r="C24" s="140"/>
    </row>
    <row r="25" spans="1:6" ht="17.100000000000001" customHeight="1" x14ac:dyDescent="0.3">
      <c r="A25" s="34"/>
      <c r="B25" s="222" t="s">
        <v>88</v>
      </c>
      <c r="C25" s="144">
        <v>0</v>
      </c>
    </row>
    <row r="26" spans="1:6" ht="17.100000000000001" customHeight="1" x14ac:dyDescent="0.3">
      <c r="A26" s="34"/>
      <c r="B26" s="223"/>
      <c r="C26" s="140"/>
    </row>
    <row r="27" spans="1:6" ht="17.100000000000001" customHeight="1" x14ac:dyDescent="0.3">
      <c r="A27" s="34"/>
      <c r="B27" s="222" t="s">
        <v>15</v>
      </c>
      <c r="C27" s="144">
        <v>0</v>
      </c>
    </row>
    <row r="28" spans="1:6" ht="17.100000000000001" customHeight="1" x14ac:dyDescent="0.3">
      <c r="A28" s="34"/>
      <c r="B28" s="223"/>
      <c r="C28" s="140"/>
    </row>
    <row r="29" spans="1:6" ht="17.100000000000001" customHeight="1" x14ac:dyDescent="0.3">
      <c r="A29" s="34"/>
      <c r="B29" s="222" t="s">
        <v>10</v>
      </c>
      <c r="C29" s="144">
        <v>0</v>
      </c>
    </row>
    <row r="30" spans="1:6" ht="17.100000000000001" customHeight="1" x14ac:dyDescent="0.3">
      <c r="A30" s="34"/>
      <c r="B30" s="224"/>
      <c r="C30" s="138"/>
    </row>
    <row r="31" spans="1:6" ht="17.100000000000001" customHeight="1" x14ac:dyDescent="0.3">
      <c r="A31" s="34"/>
      <c r="B31" s="137" t="s">
        <v>32</v>
      </c>
      <c r="C31" s="145">
        <f>SUM(C19:C30)</f>
        <v>0</v>
      </c>
    </row>
    <row r="32" spans="1:6" ht="17.100000000000001" customHeight="1" thickBot="1" x14ac:dyDescent="0.35">
      <c r="A32" s="34"/>
      <c r="B32" s="146"/>
      <c r="C32" s="143"/>
    </row>
    <row r="33" spans="1:3" ht="17.100000000000001" customHeight="1" thickBot="1" x14ac:dyDescent="0.35">
      <c r="A33" s="36"/>
      <c r="B33" s="147" t="s">
        <v>31</v>
      </c>
      <c r="C33" s="181">
        <f>C31-C14</f>
        <v>0</v>
      </c>
    </row>
    <row r="34" spans="1:3" x14ac:dyDescent="0.3">
      <c r="C34" s="48"/>
    </row>
    <row r="35" spans="1:3" x14ac:dyDescent="0.3">
      <c r="C35" s="48"/>
    </row>
    <row r="36" spans="1:3" x14ac:dyDescent="0.3">
      <c r="C36" s="48"/>
    </row>
    <row r="37" spans="1:3" x14ac:dyDescent="0.3">
      <c r="C37" s="48"/>
    </row>
    <row r="38" spans="1:3" x14ac:dyDescent="0.3">
      <c r="C38" s="48"/>
    </row>
    <row r="39" spans="1:3" x14ac:dyDescent="0.3">
      <c r="C39" s="48"/>
    </row>
    <row r="40" spans="1:3" x14ac:dyDescent="0.3">
      <c r="C40" s="48"/>
    </row>
    <row r="41" spans="1:3" x14ac:dyDescent="0.3">
      <c r="C41" s="48"/>
    </row>
    <row r="42" spans="1:3" x14ac:dyDescent="0.3">
      <c r="C42" s="48"/>
    </row>
    <row r="43" spans="1:3" x14ac:dyDescent="0.3">
      <c r="C43" s="48"/>
    </row>
    <row r="44" spans="1:3" x14ac:dyDescent="0.3">
      <c r="C44" s="48"/>
    </row>
    <row r="45" spans="1:3" x14ac:dyDescent="0.3">
      <c r="C45" s="48"/>
    </row>
    <row r="46" spans="1:3" x14ac:dyDescent="0.3">
      <c r="C46" s="48"/>
    </row>
    <row r="47" spans="1:3" x14ac:dyDescent="0.3">
      <c r="C47" s="48"/>
    </row>
    <row r="48" spans="1:3" x14ac:dyDescent="0.3">
      <c r="C48" s="48"/>
    </row>
    <row r="49" spans="3:3" x14ac:dyDescent="0.3">
      <c r="C49" s="48"/>
    </row>
    <row r="50" spans="3:3" x14ac:dyDescent="0.3">
      <c r="C50" s="48"/>
    </row>
    <row r="51" spans="3:3" x14ac:dyDescent="0.3">
      <c r="C51" s="48"/>
    </row>
    <row r="52" spans="3:3" x14ac:dyDescent="0.3">
      <c r="C52" s="48"/>
    </row>
    <row r="53" spans="3:3" x14ac:dyDescent="0.3">
      <c r="C53" s="48"/>
    </row>
    <row r="54" spans="3:3" x14ac:dyDescent="0.3">
      <c r="C54" s="48"/>
    </row>
    <row r="55" spans="3:3" x14ac:dyDescent="0.3">
      <c r="C55" s="48"/>
    </row>
    <row r="56" spans="3:3" x14ac:dyDescent="0.3">
      <c r="C56" s="48"/>
    </row>
    <row r="57" spans="3:3" x14ac:dyDescent="0.3">
      <c r="C57" s="48"/>
    </row>
    <row r="58" spans="3:3" x14ac:dyDescent="0.3">
      <c r="C58" s="48"/>
    </row>
  </sheetData>
  <sheetProtection sheet="1" objects="1" scenarios="1"/>
  <mergeCells count="1">
    <mergeCell ref="B1:C1"/>
  </mergeCells>
  <pageMargins left="0.31496062992125984" right="0.31496062992125984" top="0.74803149606299213" bottom="0.74803149606299213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0" ma:contentTypeDescription="Create a new document." ma:contentTypeScope="" ma:versionID="fa97deff3f7dcf0c49ca573e1d837f5f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914cc0a0b3fff80b387ec6ea94dcdaca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BBBC-48D7-49F3-9740-FCC1F75387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BEAC99-3F5B-40E4-A968-DEC88719988A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46384f9d-70dd-4826-80eb-e1c80c05f86a"/>
    <ds:schemaRef ds:uri="http://schemas.microsoft.com/office/2006/documentManagement/types"/>
    <ds:schemaRef ds:uri="http://schemas.openxmlformats.org/package/2006/metadata/core-properties"/>
    <ds:schemaRef ds:uri="311c5605-868c-4466-a708-de1528b567a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ED73DF-838D-4C09-99FE-E89FCD720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Sheet1</vt:lpstr>
      <vt:lpstr>1. Instructions</vt:lpstr>
      <vt:lpstr>2. Budget Grant Calculation</vt:lpstr>
      <vt:lpstr>3. Income &amp; Expenditure Budget</vt:lpstr>
      <vt:lpstr>4. Capital Project</vt:lpstr>
      <vt:lpstr>'1. Instructions'!Print_Area</vt:lpstr>
      <vt:lpstr>'3. Income &amp; Expenditure Budget'!Print_Area</vt:lpstr>
      <vt:lpstr>'4. Capital Project'!Print_Area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Lambert</dc:creator>
  <cp:lastModifiedBy>Training account</cp:lastModifiedBy>
  <cp:lastPrinted>2020-06-12T13:34:32Z</cp:lastPrinted>
  <dcterms:created xsi:type="dcterms:W3CDTF">2007-11-08T09:50:16Z</dcterms:created>
  <dcterms:modified xsi:type="dcterms:W3CDTF">2020-06-22T13:20:22Z</dcterms:modified>
</cp:coreProperties>
</file>